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5.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56" windowHeight="12499" activeTab="0" tabRatio="600"/>
  </bookViews>
  <sheets>
    <sheet name="重点正式项目" sheetId="5" r:id="rId1"/>
  </sheets>
  <definedNames>
    <definedName name="_xlnm.Print_Titles" localSheetId="0">'重点正式项目'!$4:$6</definedName>
    <definedName name="_xlnm.Print_Area">#N/A</definedName>
  </definedNames>
  <calcPr calcId="144525"/>
</workbook>
</file>

<file path=xl/sharedStrings.xml><?xml version="1.0" encoding="utf-8"?>
<sst xmlns="http://schemas.openxmlformats.org/spreadsheetml/2006/main" count="420" uniqueCount="259">
  <si>
    <t>附件2</t>
  </si>
  <si>
    <t>源城区2023年重点正式项目计划表（草案）</t>
  </si>
  <si>
    <t>资金单位：万元</t>
  </si>
  <si>
    <t>序号</t>
  </si>
  <si>
    <t>项目名称</t>
  </si>
  <si>
    <t>建设内容及规模</t>
  </si>
  <si>
    <t>建设起止年限</t>
  </si>
  <si>
    <t>总投资</t>
  </si>
  <si>
    <t>预计到2022年底累计完成投资</t>
  </si>
  <si>
    <r>
      <rPr>
        <b/>
        <sz val="11.0"/>
        <rFont val="宋体"/>
        <charset val="134"/>
      </rPr>
      <t>2023</t>
    </r>
    <r>
      <rPr>
        <b/>
        <sz val="11.0"/>
        <rFont val="宋体"/>
        <charset val="134"/>
      </rPr>
      <t>年投资计划</t>
    </r>
    <phoneticPr fontId="0" type="noConversion"/>
  </si>
  <si>
    <t>（拟）开工时间</t>
  </si>
  <si>
    <t>业主单位</t>
  </si>
  <si>
    <t>责任单位</t>
  </si>
  <si>
    <t>申报项目类型</t>
  </si>
  <si>
    <t>项目
类型</t>
  </si>
  <si>
    <t>2023年计划投资额</t>
  </si>
  <si>
    <r>
      <rPr>
        <b/>
        <sz val="11.0"/>
        <rFont val="宋体"/>
        <charset val="134"/>
      </rPr>
      <t>2023</t>
    </r>
    <r>
      <rPr>
        <b/>
        <sz val="11.0"/>
        <rFont val="宋体"/>
        <charset val="134"/>
      </rPr>
      <t>年主要建设内容</t>
    </r>
    <phoneticPr fontId="0" type="noConversion"/>
  </si>
  <si>
    <t>合计（45项）</t>
  </si>
  <si>
    <t>（一）续建项目：34项</t>
  </si>
  <si>
    <r>
      <rPr>
        <b/>
        <sz val="12.0"/>
        <rFont val="宋体"/>
        <charset val="134"/>
      </rPr>
      <t>（二）计划新开工项目：</t>
    </r>
    <r>
      <rPr>
        <b/>
        <sz val="12.0"/>
        <rFont val="Times New Roman"/>
        <family val="1"/>
      </rPr>
      <t>11</t>
    </r>
    <r>
      <rPr>
        <b/>
        <sz val="12.0"/>
        <rFont val="宋体"/>
        <charset val="134"/>
      </rPr>
      <t>项</t>
    </r>
    <phoneticPr fontId="0" type="noConversion"/>
  </si>
  <si>
    <t>一</t>
  </si>
  <si>
    <t>埔前镇人民政府（7项）</t>
  </si>
  <si>
    <t>（一）计划新开工项目：2项</t>
  </si>
  <si>
    <t>德峄纸品（河源）有限公司厂房扩建及购置设备项目</t>
  </si>
  <si>
    <t>占地面积17160.3平方米，总建筑面积46156.78平方米。建设内容为新建3栋5层厂房，2栋6层宿舍，配套设备房1层，扩建后引进新型设备：Z3000自动成型一体机、C8000餐具自动机、X7380纸吸管机等。</t>
  </si>
  <si>
    <t>2023-2024</t>
  </si>
  <si>
    <t>新建3栋5层厂房，2栋6层宿舍，配套设备房1层，及配套基础设施建设。</t>
  </si>
  <si>
    <t>德峄纸品（河源）有限公司</t>
  </si>
  <si>
    <t>埔前镇人民政府</t>
  </si>
  <si>
    <t>区重点项目</t>
  </si>
  <si>
    <t>工业项目</t>
  </si>
  <si>
    <t>深能（河源）电力有限公司电化学储能联合调频项目</t>
  </si>
  <si>
    <t>占地面积2640平方米，建筑面积2080平方米，在河源电厂二期工程基础上新建一套30MW/30MWh电化学储能系统。</t>
  </si>
  <si>
    <t>2023-2023</t>
  </si>
  <si>
    <t>储能电力设施建设。</t>
  </si>
  <si>
    <t>深能智慧储能（深圳）有限公司</t>
  </si>
  <si>
    <t>市重点项目</t>
  </si>
  <si>
    <t>能源保障工程</t>
  </si>
  <si>
    <t>（二）续建项目：5项</t>
  </si>
  <si>
    <t>河源春沐源·岭南生态旅游度假区项目</t>
  </si>
  <si>
    <t>占地面积约521亩，主要建设中心湖公园、主题酒店、生活体验馆、儿童营地、茶山公园、社交厨房、音乐酒吧等。</t>
  </si>
  <si>
    <t>2020-2025</t>
  </si>
  <si>
    <t>建设音乐礼堂、商业配套等。</t>
  </si>
  <si>
    <t>河源春沐源旅游文化有限公司</t>
  </si>
  <si>
    <t>省重点
项目</t>
  </si>
  <si>
    <t>服务业项目</t>
  </si>
  <si>
    <t>河源春沐源·岭南生态农业观光建设项目</t>
  </si>
  <si>
    <t>占地面积1400亩，建设内容为景观农业示范区、果蔬无土种植温室大棚、蔬菜加工厂、农业科技中心、儿童营地、商业长廊、体育公园、温泉公园以及市政农业观光配套设施，主要产出以果蔬菜，加工农产品及花卉等。</t>
  </si>
  <si>
    <t>2016-2025</t>
  </si>
  <si>
    <t>农业观光、农业科技大棚建设、配套市政、道路、路政网管建设等。</t>
  </si>
  <si>
    <t>河源弘稼农业科技有限公司</t>
  </si>
  <si>
    <t>源城区广晟源成建筑节能系统门窗生产项目</t>
  </si>
  <si>
    <t>占地面积6万平方米，建筑面积8.5万平方米，新建办公科研楼、宿舍楼、生产车间等，主要生产建筑幕墙和铝合金工程定制节能系统门窗。</t>
  </si>
  <si>
    <t>2022-2024</t>
  </si>
  <si>
    <t>厂房、宿舍主体工程施工。</t>
  </si>
  <si>
    <t>河源市广晟源成建筑节能系统技术有限公司</t>
  </si>
  <si>
    <t>埔前镇东片区五村打造“智慧农旅示范带”建设项目</t>
  </si>
  <si>
    <t>示范带线路总长16公里，覆盖南陂村、双头 村、中田村、赤岭村、莲塘岭村等5个行政村12个自然村，建设内容为集房车营地、生态采摘、趣味农家 乐、大棚智慧农业科普基地及研学基地等。</t>
  </si>
  <si>
    <t>2021-2026</t>
  </si>
  <si>
    <t>建设产业拓展中心、南陂至双头河道治理。</t>
  </si>
  <si>
    <t>广东省河源运通实业发展有限公司</t>
  </si>
  <si>
    <t>宜居城乡项目</t>
  </si>
  <si>
    <t>华创威新材料（广东）有限公司厂房建设及年产5000吨耐高温复合生产线项目</t>
  </si>
  <si>
    <t>项目占地面积23231.95平方米，建筑面积47041平方米。建设内容为新建2栋宿舍楼，4栋厂房，1栋研发楼，购置3000台编织机、50台打纱机、20条复合生产线、10套自动供料系统、20台切管机、30台绕管机。</t>
  </si>
  <si>
    <t>2022-
2024</t>
  </si>
  <si>
    <t>建设厂房配套设施工程及购置生产设备。</t>
  </si>
  <si>
    <t>华创威新材料
（广东）有限公司</t>
  </si>
  <si>
    <t>二</t>
  </si>
  <si>
    <t>源南镇人民政府（6项）</t>
  </si>
  <si>
    <t>（一）续建项目：6项</t>
  </si>
  <si>
    <t>源城区崇志茶观园</t>
  </si>
  <si>
    <t>用地面积5.3万平方米，建筑面积3.8万平方米，拟建2栋宿舍、1栋游客接待中心、1栋餐饮配套服务中心、2栋教学课室，并拟建多彩茶叶百茶园。</t>
  </si>
  <si>
    <t>2022-2025</t>
  </si>
  <si>
    <t>新建宿舍、教学楼、游客接待中心、操场等配套设施。</t>
  </si>
  <si>
    <t>河源市崇志文化传播有限公司</t>
  </si>
  <si>
    <t>源南镇人民政府</t>
  </si>
  <si>
    <t>农林牧渔项目</t>
  </si>
  <si>
    <t>万隆钓鱼台一号项目</t>
  </si>
  <si>
    <t>建设内容为新建地下1层车库及设备房，地上建筑41栋（含住宅、商业等），总建筑面积317266.79平方米。</t>
  </si>
  <si>
    <t>完成主体建设安装及完善配套设施。</t>
  </si>
  <si>
    <t>河源泉精密工业有限公司</t>
  </si>
  <si>
    <t>房地产项目</t>
  </si>
  <si>
    <t>河源龙光城（含一期、二期、三期、四期、五期、六期、七期）</t>
  </si>
  <si>
    <t>建设内容为新建多栋高层楼房和底层住宅，地下车库，小学1所、幼儿园3所及其他公共生活配套建筑等，项目一至七期占地面积约571542.52平方米，总建筑面积约558207平方米。</t>
  </si>
  <si>
    <t>2019-2025</t>
  </si>
  <si>
    <t>完成四期，五期高层住宅，七期高层及幼儿园、六期别墅住宅，基础施工、地下室施工等。</t>
  </si>
  <si>
    <t>河源美平房地产发展有限公司</t>
  </si>
  <si>
    <t>河源龙光城商业中心</t>
  </si>
  <si>
    <t>建设内容为新建一栋商业中心，商业中心地上三层， 地下两层，配备地下车库、肉菜市场等，项目占地面积25358.32平方米，总建筑面积58759.99平方米。</t>
  </si>
  <si>
    <t>2020-2023</t>
  </si>
  <si>
    <t>完成主体安装及装修。</t>
  </si>
  <si>
    <t>江湾·湖光印项目</t>
  </si>
  <si>
    <t>建设内容为新建9栋住宅及1栋幼儿园及沿街商铺地下停车场、社区卫生服务站、社区公共服务用房、托老所消防控制室、变配电房等配套设施，项目占地面积46400.9平方米，总建筑面积149116.87平方米。</t>
  </si>
  <si>
    <t>2021-2023</t>
  </si>
  <si>
    <t>完成住宅主体建设和完善部分配套设施。</t>
  </si>
  <si>
    <t>河源市江湾置业有限公司</t>
  </si>
  <si>
    <t>坚基·风光里二期项目</t>
  </si>
  <si>
    <t>建设内容为新建15栋住宅，沿街商铺及幼儿园，项目占地面积61945平方米，总建筑面积209591.59平方米。</t>
  </si>
  <si>
    <t>2021-2025</t>
  </si>
  <si>
    <t>河源市坚基房地产开发有限公司</t>
  </si>
  <si>
    <t>三</t>
  </si>
  <si>
    <t>东埔街道办事处（7项）</t>
  </si>
  <si>
    <t>（一）续建项目：7项</t>
  </si>
  <si>
    <t>中央储备粮河源仓储项目</t>
  </si>
  <si>
    <t>占地面积8163平方米，建筑面积15924平方米，建设储备浅圆仓15栋，单仓仓容1万吨，总储备仓容15万吨。</t>
  </si>
  <si>
    <t>仓储区土建施工。</t>
  </si>
  <si>
    <t>中央储备粮河源直属库有限公司</t>
  </si>
  <si>
    <t>东埔街道办事处</t>
  </si>
  <si>
    <t>居民保障项目</t>
  </si>
  <si>
    <t>源城区富为电子组装产品生产项目</t>
  </si>
  <si>
    <t>占地面积3万平方米，总建筑面积4.8万平方米，新建厂房、办公楼、宿舍等，年产35万台蓝牙耳机、56万台蓝牙音响。</t>
  </si>
  <si>
    <t>研发楼、厂房、宿舍装修及设备投入。</t>
  </si>
  <si>
    <t>河源市富为实业有限公司</t>
  </si>
  <si>
    <t>雅居乐千叶明珠花园（一期）项目</t>
  </si>
  <si>
    <t>建设内容为新建11栋25-26层住宅楼及一所3层的幼儿园及地下室等配套设施，项目占地面积54113.82平方米，建筑面积169514.13平方米。</t>
  </si>
  <si>
    <t>完成二组团6#、7#、8#、9#、10#楼及地下室建设,幼儿园土建及安装总包工程。</t>
  </si>
  <si>
    <t>广东明晋房地产开发有限公司</t>
  </si>
  <si>
    <t>碧桂园未来城</t>
  </si>
  <si>
    <t>建设内容为一期拟建造12栋多层住宅，11栋洋房（含底商）；二期拟建造11栋洋房（含底商），1所中学；三期拟建造12栋多层住宅；12栋洋房(含底商），1所幼儿园，1处公共交通场；四期拟建14栋洋房（含底商），项目占地面积为320000平方米，总建筑为990000平方米。</t>
  </si>
  <si>
    <t>2020-2027</t>
  </si>
  <si>
    <t>完成未来城学校、未来城B区幼儿园、未来城B区39#、50#号楼等建设。</t>
  </si>
  <si>
    <t>河源市顺隆房地产开发有限公司</t>
  </si>
  <si>
    <t>万达东江城</t>
  </si>
  <si>
    <t>建设内容为新建高层住宅41栋，低层住宅49栋，4层9年制学校1所，3层幼儿园2所，独立商铺6栋，地下室约46.12万平方米，车位数约12929个，项目占地面积约519379.3平方米，总建筑面积约1650000平方米。</t>
  </si>
  <si>
    <t>一期四、五、七组团及学校建设。</t>
  </si>
  <si>
    <t>河源市福新创建有限公司</t>
  </si>
  <si>
    <t>东埔街道老旧小区改造工程（长安街、东升路片区）</t>
  </si>
  <si>
    <t>建设内容为对新风花园、东埔商住楼、振兴楼等3个老旧小区的道路（面积22620㎡）及停车区域（面积1729m㎡）改造，供水排水设施改造（共长8821.8㎡）及消防设施改造，照明设施改造（挂壁式：20盏，3米立式：210盏，共230盏)、建筑立面及楼道、窗改造（总面积678.99 m )、绿化设施改造（总面积780m）及公共设施改造等。</t>
  </si>
  <si>
    <t>2022-2023</t>
  </si>
  <si>
    <t>新风花园、东埔商住楼、振兴楼等3个老旧小区的道路及停车区域改造，供水排水设施改造及消防设施改造，照明设施改造、建筑立面及楼道、窗改造、绿化设施改造（及公共设施改造等。</t>
  </si>
  <si>
    <t>江城华府</t>
  </si>
  <si>
    <t>建设内容为新建37栋住宅，其中高层住宅10栋，层数为17-32层，多层住宅为27栋，为3层，沿小区外围为层商业配套37卡商铺，地下室满铺，局部地下二层，共有停车位986个，项目总绿化面积20162.37平方米。</t>
  </si>
  <si>
    <t>项目主体工程全面完成。</t>
  </si>
  <si>
    <t>河源市丰源房地产投资有限公司</t>
  </si>
  <si>
    <t>四</t>
  </si>
  <si>
    <t>源西街道办事处（3项）</t>
  </si>
  <si>
    <t>（一）计划新开工项目：3项</t>
  </si>
  <si>
    <t>源西街道老旧小区改造工程（广场路片区）项目</t>
  </si>
  <si>
    <t>建设内容为对源西街道广场路片区的友谊楼、华宾楼、裕华楼、瑞景楼、金福楼、建兴楼、宝华楼等7个小区进行改造，改造内容包括小区内部改造以及周边街巷进行综合整治提升，建筑面积为43700平方米。</t>
  </si>
  <si>
    <t>修复破损路面翻新和道路改造、新建雨水排水管道、污水管道、垃圾分类区、三线整合、停车位改造、完善消防及安防设施等改造。</t>
  </si>
  <si>
    <t>源西街道办事处</t>
  </si>
  <si>
    <t>源西街道老旧小区改造工程（宝源二路南片区）项目</t>
  </si>
  <si>
    <t>建设内容为对源西街道宝源二路南片区锦江花园、金源小区、振业三区等3个老旧小区内部以及周边街巷进行综合整治提升，工程内容包括道路工程、给排水工程、绿化工程及照明工程，建筑面积为37300平方米。</t>
  </si>
  <si>
    <t>修复破损路面及翻新，道路改造，新建雨水管道、污水管道，自来水管道整治，新建燃气管道，三线整合，增设电动自行车及汽车充电设施、垃圾分类区，停车位改造，完善消防、安防及照明设施等。</t>
  </si>
  <si>
    <t>源西街道老旧小区改造工程（宝源二路北片区）项目</t>
  </si>
  <si>
    <t>建设内容为对源西街道金鼎小区、阳光花园、二轻小区等3个小区进行改造，改造内容包括小区内部改造以及周边街巷进行综合整治提升，建筑面积为77000平方米。</t>
  </si>
  <si>
    <t>修复破损路面、翻新和道路改造、新建雨水排水管道、污水管道、垃圾分类区、三线整合、消防基础设施、市政园建及园林绿化等。</t>
  </si>
  <si>
    <t>五</t>
  </si>
  <si>
    <t>新江街道办事处（3项）</t>
  </si>
  <si>
    <t>（一）计划新开工项目：1项</t>
  </si>
  <si>
    <t>新江街道老旧小区改造工程项目</t>
  </si>
  <si>
    <t>建设内容为对新江街道片区的10个老旧小区进行升级改造及完善小区内的基础设施，主要包括：建筑装饰工程、安装工程和市政工程，建筑面积约40500平方米。</t>
  </si>
  <si>
    <t>整治10个老旧小区内道路及周边排水排污改造、管线规整、修补翻新楼梯间地面及墙面、屋面防水防漏修复，增设消防设施、楼梯灯具、垃圾分类、监控安防、无障碍设施等。</t>
  </si>
  <si>
    <t>新江街道办事处</t>
  </si>
  <si>
    <t>（二）续建项目：2项</t>
  </si>
  <si>
    <t>二轻幼儿园</t>
  </si>
  <si>
    <t>建设内容为新建一栋四层的教学楼及地下车库一层及其他附属设施等，项目占地面积为3006.24平方米，总建筑面积为7856.88平方米。</t>
  </si>
  <si>
    <t>完成主体工程建设及装修，并交付使用。</t>
  </si>
  <si>
    <t>源城区教育局</t>
  </si>
  <si>
    <t>教育项目</t>
  </si>
  <si>
    <t>源城区妇幼保健计划生育服务中心二期项目</t>
  </si>
  <si>
    <t>用地面积4829平方米，总建筑面积1.73万平方米，新建1栋框架结构10层综合大楼。</t>
  </si>
  <si>
    <t>综合大楼土建工程施工。</t>
  </si>
  <si>
    <t>源城区卫生健康局</t>
  </si>
  <si>
    <t>医疗卫生项目</t>
  </si>
  <si>
    <t>六</t>
  </si>
  <si>
    <t>上城街道办事处（2项）</t>
  </si>
  <si>
    <t>（一）续建项目：2项</t>
  </si>
  <si>
    <t>源城区第一中学扩建工程</t>
  </si>
  <si>
    <t>建设内容为新建一栋6层学生宿舍，师生食堂及校园的附属设施等，项目占地面积3708.15平方米，总建筑面积6767.65平方米。</t>
  </si>
  <si>
    <t>完成学校食堂主体建设、宿舍主体建设、学校配套设施建设。</t>
  </si>
  <si>
    <t>上城街道办事处</t>
  </si>
  <si>
    <t>宝豪御龙湾三、四、五期</t>
  </si>
  <si>
    <t>建设内容为三期建设33层商业中心，四期建设5层教学楼，五期分3期组团开发，A组团6栋、B组团3栋、C组团6栋，共15栋33层商住楼，项目占地面积184231㎡，总建筑面积506702.14㎡。</t>
  </si>
  <si>
    <t>完成五期：1栋、5栋、15栋建设。</t>
  </si>
  <si>
    <t>河源市宝豪房地产开发有限公司</t>
  </si>
  <si>
    <t>七</t>
  </si>
  <si>
    <t>高埔岗街道办事处（2项）</t>
  </si>
  <si>
    <t>河源客天下•二期旅游项目</t>
  </si>
  <si>
    <t>建设内容为建设博客小镇、恐龙博物馆、游客接待中心、非遗文化小镇、酒店公寓等，总建筑面积38.9万平方米。</t>
  </si>
  <si>
    <t>工程主体外墙装修；电梯、供水、供电、燃气等配套设施和园林市政道路建设。</t>
  </si>
  <si>
    <t>河源市广润
投资有限公司</t>
  </si>
  <si>
    <t>高埔岗街道办事处</t>
  </si>
  <si>
    <t>广东雅达电子股份有限公司智能电力仪表建设项目</t>
  </si>
  <si>
    <t>建设内容为新建一栋6层厂房及一栋6层宿舍，项目用该厂房其中三层建设智能电力仪表生产车间并配套宿舍。项目主要配置高速SMT贴片机、波峰焊机、自动DIP插线机等设备。项目占地面积3627.05平方米，建筑面积20968.1平方米。</t>
  </si>
  <si>
    <t>新建一栋6层厂房。</t>
  </si>
  <si>
    <t>广东雅达电子股份有限公司</t>
  </si>
  <si>
    <t>八</t>
  </si>
  <si>
    <t>区工业园管理委员会（9项）</t>
  </si>
  <si>
    <t>（一）计划新开工项目：4项</t>
  </si>
  <si>
    <t>特区建工钢结构构件（河源）产业基地</t>
  </si>
  <si>
    <t>占地面积26.7万平方米，总建筑面积48.3万平方米，新建3栋厂房、1栋研发楼、3栋宿舍楼及生产辅助性用房，主要生产预制钢结构构件。</t>
  </si>
  <si>
    <t>2023-2025</t>
  </si>
  <si>
    <t>厂房、宿舍楼、研发楼土建施工。</t>
  </si>
  <si>
    <t>特区建工钢构（广东）有限公司</t>
  </si>
  <si>
    <t>源城区工业园管委会</t>
  </si>
  <si>
    <t>源城区航嘉电脑配件二期生产项目</t>
  </si>
  <si>
    <t>占地面积1.9万平方米，建筑面积6.3万平方米，新建3栋厂房、2栋配套房，年产580万件电脑配件。</t>
  </si>
  <si>
    <t>厂房、配套房主体工程施工。</t>
  </si>
  <si>
    <t>河源湧旺实业有限公司</t>
  </si>
  <si>
    <t>源城区科旺科技基建项目</t>
  </si>
  <si>
    <t>占地面积2万平方米，建筑面积5.5万平方米，新建4栋厂房、2栋宿舍楼，主要生产注塑件、五金冲压件、CNC结构件、3C产品等。</t>
  </si>
  <si>
    <t>河源市科旺科技有限公司</t>
  </si>
  <si>
    <t>源城区台川数控基建项目</t>
  </si>
  <si>
    <t>占地面积1.96万平方米，建筑面积3.37万平方米，新建1栋厂房、1栋宿舍楼及生产辅助性用房，主要生产数控机床、五金产品。</t>
  </si>
  <si>
    <t>广东台川数控科技有限公司</t>
  </si>
  <si>
    <t>华润怡宝华南河源生产基地一期项目</t>
  </si>
  <si>
    <t>一期规划用地面积351亩，建设大型饮用水生产基地。</t>
  </si>
  <si>
    <t>厂房、办公楼、宿舍楼土建施工。</t>
  </si>
  <si>
    <t>华润怡宝饮料（河源）万绿湖有限公司</t>
  </si>
  <si>
    <t>源城区水主题产业园</t>
  </si>
  <si>
    <t>总规划用地面积1860亩，新建标准厂房、办公楼、仓储区、职工公寓以及土地征收、土石方工程及配套市政工程。</t>
  </si>
  <si>
    <t>2022-2027</t>
  </si>
  <si>
    <t>土地征收、土石方开挖、市政道路建设。</t>
  </si>
  <si>
    <t>产业发展平台项目</t>
  </si>
  <si>
    <t>源城区时进科技有限公司家具家电产品生产项目</t>
  </si>
  <si>
    <t>总用地面积5.6万平方米，总建筑面积10万平方米，新建10栋厂房、1栋办公楼、3栋人才公寓，主要生产智能家具用品、家电产品、五金制品等。</t>
  </si>
  <si>
    <t>2021-2024</t>
  </si>
  <si>
    <t>厂房、宿舍楼、办公楼土建施工。</t>
  </si>
  <si>
    <t>广东时进科技有限公司</t>
  </si>
  <si>
    <t>安焕（河源）电子有限公司厂房建设项目</t>
  </si>
  <si>
    <t>建设内容为新建办公主楼1栋，人才公寓3栋，厂房2栋，项目占地面积20000平方米，总建筑面积约36000平方米。</t>
  </si>
  <si>
    <t>市政环境建设和厂区装修。</t>
  </si>
  <si>
    <t>安焕（河源）电子有限公司</t>
  </si>
  <si>
    <t>河源市深潮（河源市）投资有限公司新建厂房项目</t>
  </si>
  <si>
    <t>建设内容为新建十层厂房2栋，九层配套综合楼1栋，项目占地面积23017.3平方米，总建筑面积约54000平方米。</t>
  </si>
  <si>
    <t>完成主体结构，并进行装修。</t>
  </si>
  <si>
    <t>河源市深潮（河源市）投资有限公司</t>
  </si>
  <si>
    <t>九</t>
  </si>
  <si>
    <t>区教育局（2项）</t>
  </si>
  <si>
    <t>埔前中学扩建工程</t>
  </si>
  <si>
    <t>用地面积2204平方米，建筑面积1.6万平方米，新建1栋教学楼、1栋教师宿舍、1栋学生宿舍及新建停车场、篮球场和拆建围墙等附属设施。</t>
  </si>
  <si>
    <t>完成教学楼、宿舍楼施工。</t>
  </si>
  <si>
    <t>源城区中山路幼儿园</t>
  </si>
  <si>
    <t>占地面积7943平方米，建筑面积13500平方米，新建1栋综合楼，总规模为18个班，幼儿人数为630人。建设内容主要为活动室、功能室、办公室、厨房、体育活动场地等。</t>
  </si>
  <si>
    <t>完成综合楼精装修及附属工程建设。</t>
  </si>
  <si>
    <t>十</t>
  </si>
  <si>
    <t>区卫生健康局（1项）</t>
  </si>
  <si>
    <t>（一）续建项目：1项</t>
  </si>
  <si>
    <t>源城区疾病预防控制中心新建项目</t>
  </si>
  <si>
    <t>规划用地面积7600平方米，总建筑面积8712平方米，新建一栋8层综合大楼和一栋1层消杀用品库。</t>
  </si>
  <si>
    <t>完成综合楼主体框架和装修工程，设备采购安装。</t>
  </si>
  <si>
    <t>十一</t>
  </si>
  <si>
    <t>源城供电局
源城区发展和改革局（1项）</t>
  </si>
  <si>
    <t>源城区2023年中压线路及过载台区改造工程</t>
  </si>
  <si>
    <t>建设内容为新建800kVA箱变4台，630kVA箱变9台，200kVA台架变2台，100kVA台架变1台，新敷设10kV电力电缆2.3千米，敷设台区低压线路12.95千米，项目规划用地面积约120平方米。</t>
  </si>
  <si>
    <t>新建800kVA箱变4台，630kVA箱变9台，200kVA台架变2台，100kVA台架变1台，新敷设10kV电力电缆2.3千米，敷设台区低压线路12.95千米。</t>
  </si>
  <si>
    <t>源城供电局</t>
  </si>
  <si>
    <t>源城供电局源城区发展和改革局</t>
  </si>
  <si>
    <t>十二</t>
  </si>
  <si>
    <t>区国资事务中心（2项）</t>
  </si>
  <si>
    <t>源城区冷链物流基础设施项目</t>
  </si>
  <si>
    <t>占地面积6848平方米，建筑面积6800平方米，建设农副产品保鲜仓储、低温直销配送中心、冷冻冷藏库及附属工程。</t>
  </si>
  <si>
    <t>仓储区主体工程建设。</t>
  </si>
  <si>
    <t>源城区国资事务中心</t>
  </si>
  <si>
    <t>（二）续建项目：1项</t>
  </si>
  <si>
    <t>源城区城区智能化停车升级改造项目</t>
  </si>
  <si>
    <t>在行政服务中心、新江健身广场、美食街站前小区、区人民医院、河源商贸城、庄田美食街、区政府大院北门、游客集散中心、穗香街建设立体停车场及相关配套设施。</t>
  </si>
  <si>
    <t>停车场及配套设施建设。</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</si>
</sst>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
    <numFmt numFmtId="177" formatCode="0_);[Red](0)"/>
    <numFmt numFmtId="178" formatCode="0_ "/>
    <numFmt numFmtId="179" formatCode="yyyy&quot;年&quot;m&quot;月&quot;"/>
    <numFmt numFmtId="180" formatCode="_ ¥* #,##0_ ;_ ¥* -#,##0_ ;_ ¥* &quot;-&quot;_ ;_ @_ "/>
    <numFmt numFmtId="181" formatCode="_ &quot;¥&quot;* #,##0.00_ ;_ &quot;¥&quot;* \-#,##0.00_ ;_ &quot;¥&quot;* &quot;-&quot;??_ ;_ @_ "/>
    <numFmt numFmtId="182" formatCode="_ * #,##0_ ;_ * -#,##0_ ;_ * &quot;-&quot;_ ;_ @_ "/>
    <numFmt numFmtId="183" formatCode="_ * #,##0.00_ ;_ * -#,##0.00_ ;_ * &quot;-&quot;??_ ;_ @_ "/>
    <numFmt numFmtId="184" formatCode="0%"/>
    <numFmt numFmtId="185" formatCode="_ &quot;¥&quot;* #,##0_ ;_ &quot;¥&quot;* \-#,##0_ ;_ &quot;¥&quot;* &quot;-&quot;_ ;_ @_ "/>
    <numFmt numFmtId="186" formatCode="_ * #,##0_ ;_ * -#,##0_ ;_ * &quot;-&quot;_ ;_ @_ "/>
  </numFmts>
  <fonts count="63" x14ac:knownFonts="63">
    <font>
      <sz val="12.0"/>
      <name val="宋体"/>
      <charset val="134"/>
    </font>
    <font>
      <sz val="9.0"/>
      <name val="宋体"/>
      <charset val="134"/>
    </font>
    <font>
      <sz val="11.0"/>
      <name val="宋体"/>
      <charset val="134"/>
      <b/>
    </font>
    <font>
      <sz val="10.0"/>
      <name val="宋体"/>
      <charset val="134"/>
      <b/>
    </font>
    <font>
      <sz val="10.0"/>
      <name val="宋体"/>
      <charset val="134"/>
    </font>
    <font>
      <sz val="12.0"/>
      <name val="黑体"/>
      <charset val="134"/>
    </font>
    <font>
      <sz val="22.0"/>
      <name val="宋体"/>
      <charset val="134"/>
      <b/>
    </font>
    <font>
      <sz val="12.0"/>
      <name val="宋体"/>
      <charset val="134"/>
      <b/>
    </font>
    <font>
      <sz val="12.0"/>
      <name val="Times New Roman"/>
      <family val="1"/>
      <b/>
    </font>
    <font>
      <sz val="11.0"/>
      <color rgb="FF000000"/>
      <name val="宋体"/>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44546A"/>
      <name val="宋体"/>
      <charset val="134"/>
      <b/>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6500"/>
      <name val="宋体"/>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2.0"/>
      <name val="宋体"/>
      <charset val="134"/>
    </font>
  </fonts>
  <fills count="88">
    <fill>
      <patternFill patternType="none"/>
    </fill>
    <fill>
      <patternFill patternType="gray125"/>
    </fill>
    <fill>
      <patternFill patternType="none"/>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5">
    <xf numFmtId="0" fontId="0" fillId="0" borderId="0" applyAlignment="1">
      <alignment vertical="center"/>
    </xf>
    <xf numFmtId="0" fontId="0" fillId="0" borderId="0" applyAlignment="1"/>
    <xf numFmtId="0" fontId="0" fillId="0" borderId="0" applyAlignment="1">
      <alignment vertical="center"/>
    </xf>
    <xf numFmtId="0" fontId="0" fillId="0" borderId="0" applyAlignment="1">
      <alignment vertical="center"/>
    </xf>
    <xf numFmtId="0" fontId="0" fillId="0" borderId="0" applyAlignment="1" applyProtection="0"/>
  </cellStyleXfs>
  <cellXfs count="205">
    <xf numFmtId="0" fontId="0" fillId="0" borderId="0" applyAlignment="1" xfId="0">
      <alignment vertical="center"/>
    </xf>
    <xf numFmtId="0" fontId="0" fillId="0" borderId="0" applyAlignment="1" xfId="0">
      <alignment vertical="center"/>
    </xf>
    <xf numFmtId="0" fontId="1" applyFont="1" fillId="0" applyBorder="1" borderId="0" applyAlignment="1" xfId="0">
      <alignment vertical="center" wrapText="1"/>
    </xf>
    <xf numFmtId="0" fontId="0" fillId="0" applyBorder="1" borderId="0" applyAlignment="1" xfId="0">
      <alignment vertical="center" wrapText="1"/>
    </xf>
    <xf numFmtId="0" fontId="2" applyFont="1" fillId="0" applyBorder="1" borderId="0" applyAlignment="1" xfId="0">
      <alignment horizontal="center" vertical="center" wrapText="1"/>
    </xf>
    <xf numFmtId="0" fontId="3" applyFont="1" applyFill="1" fillId="0" applyBorder="1" borderId="0" applyAlignment="1" xfId="0">
      <alignment horizontal="center" vertical="center" wrapText="1"/>
    </xf>
    <xf numFmtId="0" fontId="4" applyFont="1" applyFill="1" fillId="0" applyBorder="1" borderId="0" applyAlignment="1" xfId="0">
      <alignment horizontal="center" vertical="center" wrapText="1"/>
    </xf>
    <xf numFmtId="0" fontId="4" applyFont="1" applyFill="1" fillId="0" applyBorder="1" borderId="0" applyAlignment="1" xfId="0">
      <alignment vertical="center" wrapText="1"/>
    </xf>
    <xf numFmtId="0" fontId="4" applyFont="1" applyFill="1" fillId="0" borderId="0" applyAlignment="1" xfId="0">
      <alignment vertical="center"/>
    </xf>
    <xf numFmtId="176" applyNumberFormat="1" fontId="0" applyFill="1" fillId="0" borderId="0" applyAlignment="1" xfId="0">
      <alignment vertical="center"/>
    </xf>
    <xf numFmtId="0" fontId="1" applyFont="1" applyFill="1" fillId="0" applyBorder="1" borderId="0" applyAlignment="1" xfId="0">
      <alignment horizontal="left" vertical="center" wrapText="1"/>
    </xf>
    <xf numFmtId="177" applyNumberFormat="1" fontId="1" applyFont="1" applyFill="1" fillId="0" applyBorder="1" borderId="0" applyAlignment="1" xfId="0">
      <alignment horizontal="center" vertical="center" wrapText="1"/>
    </xf>
    <xf numFmtId="177" applyNumberFormat="1" fontId="1" applyFont="1" applyFill="1" fillId="0" applyBorder="1" borderId="0" applyAlignment="1" xfId="0">
      <alignment horizontal="left" vertical="center" wrapText="1"/>
    </xf>
    <xf numFmtId="0" fontId="1" applyFont="1" applyFill="1" fillId="0" applyBorder="1" borderId="0" applyAlignment="1" xfId="0">
      <alignment horizontal="center" vertical="center" wrapText="1"/>
    </xf>
    <xf numFmtId="0" fontId="0" applyFill="1" fillId="0" borderId="0" applyAlignment="1" xfId="0">
      <alignment vertical="center"/>
    </xf>
    <xf numFmtId="176" applyNumberFormat="1" fontId="5" applyFont="1" applyFill="1" fillId="0" borderId="0" applyAlignment="1" xfId="0">
      <alignment vertical="center"/>
    </xf>
    <xf numFmtId="0" fontId="0" applyFill="1" fillId="0" applyBorder="1" borderId="0" applyAlignment="1" xfId="0">
      <alignment horizontal="left" vertical="center" wrapText="1"/>
    </xf>
    <xf numFmtId="176" applyNumberFormat="1" fontId="6" applyFont="1" applyFill="1" fillId="0" borderId="0" applyAlignment="1" xfId="0">
      <alignment horizontal="center" vertical="center"/>
    </xf>
    <xf numFmtId="176" applyNumberFormat="1" fontId="0" applyFill="1" fillId="0" applyBorder="1" borderId="0" applyAlignment="1" xfId="0">
      <alignment horizontal="center" vertical="center" wrapText="1"/>
    </xf>
    <xf numFmtId="176" applyNumberFormat="1" fontId="0" applyFill="1" fillId="0" applyBorder="1" borderId="0" applyAlignment="1" xfId="0">
      <alignment horizontal="left" vertical="center" wrapText="1"/>
    </xf>
    <xf numFmtId="176" applyNumberFormat="1" fontId="7" applyFont="1" applyFill="1" fillId="0" applyBorder="1" borderId="0" applyAlignment="1" xfId="0">
      <alignment horizontal="center" vertical="center" wrapText="1"/>
    </xf>
    <xf numFmtId="176" applyNumberFormat="1" fontId="2" applyFont="1" applyFill="1" fillId="0" borderId="1" applyBorder="1" applyAlignment="1" xfId="0">
      <alignment horizontal="center" vertical="center" wrapText="1"/>
    </xf>
    <xf numFmtId="0" fontId="2" applyFont="1" applyFill="1" fillId="0" borderId="2" applyBorder="1" applyAlignment="1" xfId="0">
      <alignment horizontal="center" vertical="center" wrapText="1"/>
      <protection locked="0"/>
    </xf>
    <xf numFmtId="0" fontId="2" applyFont="1" applyFill="1" fillId="0" borderId="2" applyBorder="1" applyAlignment="1" xfId="0">
      <alignment horizontal="center" vertical="center" wrapText="1"/>
    </xf>
    <xf numFmtId="177" applyNumberFormat="1" fontId="2" applyFont="1" applyFill="1" fillId="0" borderId="4" applyBorder="1" applyAlignment="1" xfId="0">
      <alignment horizontal="center" vertical="center" wrapText="1"/>
    </xf>
    <xf numFmtId="0" fontId="2" applyFont="1" applyFill="1" fillId="0" borderId="5" applyBorder="1" applyAlignment="1" xfId="0">
      <alignment horizontal="left" vertical="center" wrapText="1"/>
    </xf>
    <xf numFmtId="0" fontId="2" applyFont="1" applyFill="1" fillId="0" borderId="6" applyBorder="1" applyAlignment="1" xfId="0">
      <alignment horizontal="center" vertical="center" wrapText="1"/>
    </xf>
    <xf numFmtId="0" fontId="3" applyFont="1" applyFill="1" fillId="0" borderId="7" applyBorder="1" applyAlignment="1" xfId="0">
      <alignment horizontal="center" vertical="center" wrapText="1"/>
    </xf>
    <xf numFmtId="0" fontId="7" applyFont="1" applyFill="1" fillId="0" borderId="8" applyBorder="1" applyAlignment="1" xfId="0">
      <alignment horizontal="left" vertical="center" wrapText="1"/>
      <protection locked="0"/>
    </xf>
    <xf numFmtId="0" fontId="7" applyFont="1" applyFill="1" fillId="0" borderId="9" applyBorder="1" applyAlignment="1" xfId="0">
      <alignment horizontal="left" vertical="center" wrapText="1"/>
      <protection locked="0"/>
    </xf>
    <xf numFmtId="177" applyNumberFormat="1" fontId="3" applyFont="1" applyFill="1" fillId="0" borderId="10" applyBorder="1" applyAlignment="1" xfId="0">
      <alignment horizontal="center" vertical="center" wrapText="1"/>
    </xf>
    <xf numFmtId="177" applyNumberFormat="1" fontId="3" applyFont="1" applyFill="1" fillId="0" borderId="11" applyBorder="1" applyAlignment="1" xfId="0">
      <alignment horizontal="left" vertical="center" wrapText="1"/>
    </xf>
    <xf numFmtId="0" fontId="7" applyFont="1" applyFill="1" fillId="0" borderId="8" applyBorder="1" applyAlignment="1" xfId="4">
      <alignment horizontal="left" vertical="center" wrapText="1"/>
    </xf>
    <xf numFmtId="0" fontId="7" applyFont="1" applyFill="1" fillId="0" borderId="9" applyBorder="1" applyAlignment="1" xfId="4">
      <alignment horizontal="left" vertical="center" wrapText="1"/>
    </xf>
    <xf numFmtId="0" fontId="8" applyFont="1" applyFill="1" fillId="0" borderId="14" applyBorder="1" applyAlignment="1" xfId="4">
      <alignment horizontal="left" vertical="center" wrapText="1"/>
    </xf>
    <xf numFmtId="176" applyNumberFormat="1" fontId="3" applyFont="1" applyFill="1" fillId="0" borderId="15" applyBorder="1" applyAlignment="1" xfId="0">
      <alignment horizontal="center" vertical="center" wrapText="1"/>
    </xf>
    <xf numFmtId="0" fontId="3" applyFont="1" applyFill="1" fillId="0" borderId="16" applyBorder="1" applyAlignment="1" xfId="0">
      <alignment horizontal="left" vertical="center" wrapText="1"/>
      <protection locked="0"/>
    </xf>
    <xf numFmtId="0" fontId="3" applyFont="1" applyFill="1" fillId="0" borderId="16" applyBorder="1" applyAlignment="1" xfId="0">
      <alignment horizontal="left" vertical="center" wrapText="1"/>
    </xf>
    <xf numFmtId="0" fontId="4" applyFont="1" applyFill="1" fillId="0" borderId="18" applyBorder="1" applyAlignment="1" xfId="0">
      <alignment horizontal="left" vertical="center" wrapText="1"/>
    </xf>
    <xf numFmtId="177" applyNumberFormat="1" fontId="4" applyFont="1" applyFill="1" fillId="0" borderId="19" applyBorder="1" applyAlignment="1" xfId="0">
      <alignment horizontal="center" vertical="center" wrapText="1"/>
    </xf>
    <xf numFmtId="0" fontId="4" applyFont="1" applyFill="1" fillId="0" borderId="20" applyBorder="1" applyAlignment="1" xfId="4">
      <alignment horizontal="center" vertical="center" wrapText="1"/>
    </xf>
    <xf numFmtId="177" applyNumberFormat="1" fontId="4" applyFont="1" applyFill="1" fillId="0" borderId="21" applyBorder="1" applyAlignment="1" xfId="0">
      <alignment horizontal="left" vertical="center" wrapText="1"/>
    </xf>
    <xf numFmtId="0" fontId="4" applyFont="1" applyFill="1" fillId="0" borderId="20" applyBorder="1" applyAlignment="1" xfId="0">
      <alignment horizontal="center" vertical="center" wrapText="1"/>
    </xf>
    <xf numFmtId="178" applyNumberFormat="1" fontId="4" applyFont="1" applyFill="1" fillId="0" borderId="23" applyBorder="1" applyAlignment="1" xfId="1">
      <alignment horizontal="left" vertical="center" wrapText="1"/>
    </xf>
    <xf numFmtId="178" applyNumberFormat="1" fontId="4" applyFont="1" applyFill="1" fillId="0" borderId="24" applyBorder="1" applyAlignment="1" xfId="1">
      <alignment horizontal="center" vertical="center" wrapText="1"/>
    </xf>
    <xf numFmtId="176" applyNumberFormat="1" fontId="0" applyFill="1" fillId="0" borderId="0" applyAlignment="1" xfId="0">
      <alignment horizontal="center" vertical="center" wrapText="1"/>
    </xf>
    <xf numFmtId="179" applyNumberFormat="1" fontId="4" applyFont="1" applyFill="1" fillId="0" borderId="25" applyBorder="1" applyAlignment="1" xfId="0">
      <alignment horizontal="center" vertical="center" wrapText="1"/>
    </xf>
    <xf numFmtId="0" fontId="4" applyFont="1" applyFill="1" fillId="0" borderId="26" applyBorder="1" applyAlignment="1" xfId="0">
      <alignment vertical="center" wrapText="1"/>
    </xf>
    <xf numFmtId="180" applyNumberFormat="1" fontId="9" applyFont="1" fillId="0" borderId="0" applyAlignment="1" xfId="0">
      <alignment vertical="center"/>
    </xf>
    <xf numFmtId="0" fontId="9" applyFont="1" fillId="3" applyFill="1" borderId="0" applyAlignment="1" xfId="0">
      <alignment vertical="center"/>
    </xf>
    <xf numFmtId="0" fontId="10" applyFont="1" fillId="4" applyFill="1" borderId="27" applyBorder="1" applyAlignment="1" xfId="0">
      <alignment vertical="center"/>
    </xf>
    <xf numFmtId="181" applyNumberFormat="1" fontId="9" applyFont="1" fillId="0" borderId="0" applyAlignment="1" xfId="0">
      <alignment vertical="center"/>
    </xf>
    <xf numFmtId="182" applyNumberFormat="1" fontId="9" applyFont="1" fillId="0" borderId="0" applyAlignment="1" xfId="0">
      <alignment vertical="center"/>
    </xf>
    <xf numFmtId="0" fontId="9" applyFont="1" fillId="5" applyFill="1" borderId="0" applyAlignment="1" xfId="0">
      <alignment vertical="center"/>
    </xf>
    <xf numFmtId="0" fontId="11" applyFont="1" fillId="6" applyFill="1" borderId="0" applyAlignment="1" xfId="0">
      <alignment vertical="center"/>
    </xf>
    <xf numFmtId="183" applyNumberFormat="1" fontId="9" applyFont="1" fillId="0" borderId="0" applyAlignment="1" xfId="0">
      <alignment vertical="center"/>
    </xf>
    <xf numFmtId="0" fontId="12" applyFont="1" fillId="7" applyFill="1" borderId="0" applyAlignment="1" xfId="0">
      <alignment vertical="center"/>
    </xf>
    <xf numFmtId="0" fontId="13" applyFont="1" fillId="0" borderId="0" applyAlignment="1" xfId="0">
      <alignment vertical="center"/>
    </xf>
    <xf numFmtId="184" applyNumberFormat="1" fontId="9" applyFont="1" fillId="0" borderId="0" applyAlignment="1" xfId="0">
      <alignment vertical="center"/>
    </xf>
    <xf numFmtId="0" fontId="14" applyFont="1" fillId="0" borderId="0" applyAlignment="1" xfId="0">
      <alignment vertical="center"/>
    </xf>
    <xf numFmtId="0" fontId="9" applyFont="1" fillId="8" applyFill="1" borderId="28" applyBorder="1" applyAlignment="1" xfId="0">
      <alignment vertical="center"/>
    </xf>
    <xf numFmtId="0" fontId="12" applyFont="1" fillId="9" applyFill="1" borderId="0" applyAlignment="1" xfId="0">
      <alignment vertical="center"/>
    </xf>
    <xf numFmtId="0" fontId="15" applyFont="1" fillId="0" borderId="0" applyAlignment="1" xfId="0">
      <alignment vertical="center"/>
    </xf>
    <xf numFmtId="0" fontId="16" applyFont="1" fillId="0" borderId="0" applyAlignment="1" xfId="0">
      <alignment vertical="center"/>
    </xf>
    <xf numFmtId="0" fontId="17" applyFont="1" fillId="0" borderId="0" applyAlignment="1" xfId="0">
      <alignment vertical="center"/>
    </xf>
    <xf numFmtId="0" fontId="18" applyFont="1" fillId="0" borderId="0" applyAlignment="1" xfId="0">
      <alignment vertical="center"/>
    </xf>
    <xf numFmtId="0" fontId="19" applyFont="1" fillId="0" borderId="29" applyBorder="1" applyAlignment="1" xfId="0">
      <alignment vertical="center"/>
    </xf>
    <xf numFmtId="0" fontId="20" applyFont="1" fillId="0" borderId="30" applyBorder="1" applyAlignment="1" xfId="0">
      <alignment vertical="center"/>
    </xf>
    <xf numFmtId="0" fontId="0" fillId="0" borderId="0" applyAlignment="1" xfId="0"/>
    <xf numFmtId="0" fontId="12" applyFont="1" fillId="10" applyFill="1" borderId="0" applyAlignment="1" xfId="0">
      <alignment vertical="center"/>
    </xf>
    <xf numFmtId="0" fontId="15" applyFont="1" fillId="0" borderId="31" applyBorder="1" applyAlignment="1" xfId="0">
      <alignment vertical="center"/>
    </xf>
    <xf numFmtId="0" fontId="12" applyFont="1" fillId="11" applyFill="1" borderId="0" applyAlignment="1" xfId="0">
      <alignment vertical="center"/>
    </xf>
    <xf numFmtId="0" fontId="21" applyFont="1" fillId="12" applyFill="1" borderId="32" applyBorder="1" applyAlignment="1" xfId="0">
      <alignment vertical="center"/>
    </xf>
    <xf numFmtId="0" fontId="22" applyFont="1" fillId="12" applyFill="1" borderId="33" applyBorder="1" applyAlignment="1" xfId="0">
      <alignment vertical="center"/>
    </xf>
    <xf numFmtId="0" fontId="23" applyFont="1" fillId="13" applyFill="1" borderId="34" applyBorder="1" applyAlignment="1" xfId="0">
      <alignment vertical="center"/>
    </xf>
    <xf numFmtId="0" fontId="9" applyFont="1" fillId="14" applyFill="1" borderId="0" applyAlignment="1" xfId="0">
      <alignment vertical="center"/>
    </xf>
    <xf numFmtId="0" fontId="12" applyFont="1" fillId="15" applyFill="1" borderId="0" applyAlignment="1" xfId="0">
      <alignment vertical="center"/>
    </xf>
    <xf numFmtId="0" fontId="24" applyFont="1" fillId="0" borderId="35" applyBorder="1" applyAlignment="1" xfId="0">
      <alignment vertical="center"/>
    </xf>
    <xf numFmtId="0" fontId="25" applyFont="1" fillId="0" borderId="36" applyBorder="1" applyAlignment="1" xfId="0">
      <alignment vertical="center"/>
    </xf>
    <xf numFmtId="0" fontId="26" applyFont="1" fillId="16" applyFill="1" borderId="0" applyAlignment="1" xfId="0">
      <alignment vertical="center"/>
    </xf>
    <xf numFmtId="0" fontId="27" applyFont="1" fillId="17" applyFill="1" borderId="0" applyAlignment="1" xfId="0">
      <alignment vertical="center"/>
    </xf>
    <xf numFmtId="0" fontId="9" applyFont="1" fillId="18" applyFill="1" borderId="0" applyAlignment="1" xfId="0">
      <alignment vertical="center"/>
    </xf>
    <xf numFmtId="0" fontId="12" applyFont="1" fillId="19" applyFill="1" borderId="0" applyAlignment="1" xfId="0">
      <alignment vertical="center"/>
    </xf>
    <xf numFmtId="0" fontId="9" applyFont="1" fillId="20" applyFill="1" borderId="0" applyAlignment="1" xfId="0">
      <alignment vertical="center"/>
    </xf>
    <xf numFmtId="0" fontId="9" applyFont="1" fillId="21" applyFill="1" borderId="0" applyAlignment="1" xfId="0">
      <alignment vertical="center"/>
    </xf>
    <xf numFmtId="0" fontId="9" applyFont="1" fillId="22" applyFill="1" borderId="0" applyAlignment="1" xfId="0">
      <alignment vertical="center"/>
    </xf>
    <xf numFmtId="0" fontId="9" applyFont="1" fillId="23" applyFill="1" borderId="0" applyAlignment="1" xfId="0">
      <alignment vertical="center"/>
    </xf>
    <xf numFmtId="0" fontId="12" applyFont="1" fillId="13" applyFill="1" borderId="0" applyAlignment="1" xfId="0">
      <alignment vertical="center"/>
    </xf>
    <xf numFmtId="0" fontId="12" applyFont="1" fillId="24" applyFill="1" borderId="0" applyAlignment="1" xfId="0">
      <alignment vertical="center"/>
    </xf>
    <xf numFmtId="0" fontId="9" applyFont="1" fillId="25" applyFill="1" borderId="0" applyAlignment="1" xfId="0">
      <alignment vertical="center"/>
    </xf>
    <xf numFmtId="0" fontId="9" applyFont="1" fillId="26" applyFill="1" borderId="0" applyAlignment="1" xfId="0">
      <alignment vertical="center"/>
    </xf>
    <xf numFmtId="0" fontId="12" applyFont="1" fillId="27" applyFill="1" borderId="0" applyAlignment="1" xfId="0">
      <alignment vertical="center"/>
    </xf>
    <xf numFmtId="0" fontId="9" applyFont="1" fillId="28" applyFill="1" borderId="0" applyAlignment="1" xfId="0">
      <alignment vertical="center"/>
    </xf>
    <xf numFmtId="0" fontId="12" applyFont="1" fillId="29" applyFill="1" borderId="0" applyAlignment="1" xfId="0">
      <alignment vertical="center"/>
    </xf>
    <xf numFmtId="0" fontId="12" applyFont="1" fillId="30" applyFill="1" borderId="0" applyAlignment="1" xfId="0">
      <alignment vertical="center"/>
    </xf>
    <xf numFmtId="0" fontId="9" applyFont="1" fillId="31" applyFill="1" borderId="0" applyAlignment="1" xfId="0">
      <alignment vertical="center"/>
    </xf>
    <xf numFmtId="0" fontId="12" applyFont="1" fillId="32" applyFill="1" borderId="0" applyAlignment="1" xfId="0">
      <alignment vertical="center"/>
    </xf>
    <xf numFmtId="0" fontId="28" applyFont="1" fillId="6" applyFill="1" borderId="0" applyAlignment="1" xfId="0">
      <alignment vertical="center"/>
    </xf>
    <xf numFmtId="0" fontId="29" applyFont="1" fillId="16" applyFill="1" borderId="0" applyAlignment="1" xfId="0">
      <alignment vertical="center"/>
    </xf>
    <xf numFmtId="0" fontId="30" applyFont="1" fillId="17" applyFill="1" borderId="0" applyAlignment="1" xfId="0">
      <alignment vertical="center"/>
    </xf>
    <xf numFmtId="0" fontId="31" applyFont="1" fillId="12" applyFill="1" borderId="37" applyBorder="1" applyAlignment="1" xfId="0">
      <alignment vertical="center"/>
    </xf>
    <xf numFmtId="0" fontId="32" applyFont="1" fillId="13" applyFill="1" borderId="38" applyBorder="1" applyAlignment="1" xfId="0">
      <alignment vertical="center"/>
    </xf>
    <xf numFmtId="0" fontId="33" applyFont="1" fillId="0" borderId="0" applyAlignment="1" xfId="0">
      <alignment vertical="center"/>
    </xf>
    <xf numFmtId="0" fontId="34" applyFont="1" fillId="0" borderId="0" applyAlignment="1" xfId="0">
      <alignment vertical="center"/>
    </xf>
    <xf numFmtId="0" fontId="35" applyFont="1" fillId="0" borderId="39" applyBorder="1" applyAlignment="1" xfId="0">
      <alignment vertical="center"/>
    </xf>
    <xf numFmtId="0" fontId="36" applyFont="1" fillId="12" applyFill="1" borderId="40" applyBorder="1" applyAlignment="1" xfId="0">
      <alignment vertical="center"/>
    </xf>
    <xf numFmtId="0" fontId="37" applyFont="1" fillId="4" applyFill="1" borderId="41" applyBorder="1" applyAlignment="1" xfId="0">
      <alignment vertical="center"/>
    </xf>
    <xf numFmtId="0" fontId="0" fillId="8" applyFill="1" borderId="42" applyBorder="1" applyAlignment="1" xfId="0">
      <alignment vertical="center"/>
    </xf>
    <xf numFmtId="0" fontId="38" applyFont="1" fillId="0" borderId="0" applyAlignment="1" xfId="0">
      <alignment vertical="center"/>
    </xf>
    <xf numFmtId="0" fontId="39" applyFont="1" fillId="0" borderId="43" applyBorder="1" applyAlignment="1" xfId="0">
      <alignment vertical="center"/>
    </xf>
    <xf numFmtId="0" fontId="40" applyFont="1" fillId="0" borderId="44" applyBorder="1" applyAlignment="1" xfId="0">
      <alignment vertical="center"/>
    </xf>
    <xf numFmtId="0" fontId="41" applyFont="1" fillId="0" borderId="45" applyBorder="1" applyAlignment="1" xfId="0">
      <alignment vertical="center"/>
    </xf>
    <xf numFmtId="0" fontId="41" applyFont="1" fillId="0" borderId="0" applyAlignment="1" xfId="0">
      <alignment vertical="center"/>
    </xf>
    <xf numFmtId="0" fontId="42" applyFont="1" fillId="0" borderId="46" applyBorder="1" applyAlignment="1" xfId="0">
      <alignment vertical="center"/>
    </xf>
    <xf numFmtId="0" fontId="43" applyFont="1" fillId="33" applyFill="1" borderId="0" applyAlignment="1" xfId="0">
      <alignment vertical="center"/>
    </xf>
    <xf numFmtId="0" fontId="43" applyFont="1" fillId="34" applyFill="1" borderId="0" applyAlignment="1" xfId="0">
      <alignment vertical="center"/>
    </xf>
    <xf numFmtId="0" fontId="43" applyFont="1" fillId="35" applyFill="1" borderId="0" applyAlignment="1" xfId="0">
      <alignment vertical="center"/>
    </xf>
    <xf numFmtId="0" fontId="43" applyFont="1" fillId="36" applyFill="1" borderId="0" applyAlignment="1" xfId="0">
      <alignment vertical="center"/>
    </xf>
    <xf numFmtId="0" fontId="43" applyFont="1" fillId="37" applyFill="1" borderId="0" applyAlignment="1" xfId="0">
      <alignment vertical="center"/>
    </xf>
    <xf numFmtId="0" fontId="43" applyFont="1" fillId="38" applyFill="1" borderId="0" applyAlignment="1" xfId="0">
      <alignment vertical="center"/>
    </xf>
    <xf numFmtId="0" fontId="43" applyFont="1" fillId="39" applyFill="1" borderId="0" applyAlignment="1" xfId="0">
      <alignment vertical="center"/>
    </xf>
    <xf numFmtId="0" fontId="43" applyFont="1" fillId="40" applyFill="1" borderId="0" applyAlignment="1" xfId="0">
      <alignment vertical="center"/>
    </xf>
    <xf numFmtId="0" fontId="43" applyFont="1" fillId="41" applyFill="1" borderId="0" applyAlignment="1" xfId="0">
      <alignment vertical="center"/>
    </xf>
    <xf numFmtId="0" fontId="43" applyFont="1" fillId="42" applyFill="1" borderId="0" applyAlignment="1" xfId="0">
      <alignment vertical="center"/>
    </xf>
    <xf numFmtId="0" fontId="43" applyFont="1" fillId="43" applyFill="1" borderId="0" applyAlignment="1" xfId="0">
      <alignment vertical="center"/>
    </xf>
    <xf numFmtId="0" fontId="43" applyFont="1" fillId="44" applyFill="1" borderId="0" applyAlignment="1" xfId="0">
      <alignment vertical="center"/>
    </xf>
    <xf numFmtId="0" fontId="44" applyFont="1" fillId="45" applyFill="1" borderId="0" applyAlignment="1" xfId="0">
      <alignment vertical="center"/>
    </xf>
    <xf numFmtId="0" fontId="44" applyFont="1" fillId="46" applyFill="1" borderId="0" applyAlignment="1" xfId="0">
      <alignment vertical="center"/>
    </xf>
    <xf numFmtId="0" fontId="44" applyFont="1" fillId="47" applyFill="1" borderId="0" applyAlignment="1" xfId="0">
      <alignment vertical="center"/>
    </xf>
    <xf numFmtId="0" fontId="44" applyFont="1" fillId="48" applyFill="1" borderId="0" applyAlignment="1" xfId="0">
      <alignment vertical="center"/>
    </xf>
    <xf numFmtId="0" fontId="44" applyFont="1" fillId="49" applyFill="1" borderId="0" applyAlignment="1" xfId="0">
      <alignment vertical="center"/>
    </xf>
    <xf numFmtId="0" fontId="44" applyFont="1" fillId="50" applyFill="1" borderId="0" applyAlignment="1" xfId="0">
      <alignment vertical="center"/>
    </xf>
    <xf numFmtId="0" fontId="44" applyFont="1" fillId="51" applyFill="1" borderId="0" applyAlignment="1" xfId="0">
      <alignment vertical="center"/>
    </xf>
    <xf numFmtId="0" fontId="44" applyFont="1" fillId="52" applyFill="1" borderId="0" applyAlignment="1" xfId="0">
      <alignment vertical="center"/>
    </xf>
    <xf numFmtId="0" fontId="44" applyFont="1" fillId="53" applyFill="1" borderId="0" applyAlignment="1" xfId="0">
      <alignment vertical="center"/>
    </xf>
    <xf numFmtId="0" fontId="44" applyFont="1" fillId="54" applyFill="1" borderId="0" applyAlignment="1" xfId="0">
      <alignment vertical="center"/>
    </xf>
    <xf numFmtId="0" fontId="44" applyFont="1" fillId="55" applyFill="1" borderId="0" applyAlignment="1" xfId="0">
      <alignment vertical="center"/>
    </xf>
    <xf numFmtId="0" fontId="44" applyFont="1" fillId="56" applyFill="1" borderId="0" applyAlignment="1" xfId="0">
      <alignment vertical="center"/>
    </xf>
    <xf numFmtId="184" applyNumberFormat="1" fontId="0" fillId="0" borderId="0" applyAlignment="1" xfId="0">
      <alignment vertical="center"/>
    </xf>
    <xf numFmtId="181" applyNumberFormat="1" fontId="0" fillId="0" borderId="0" applyAlignment="1" xfId="0">
      <alignment vertical="center"/>
    </xf>
    <xf numFmtId="180" applyNumberFormat="1" fontId="0" fillId="0" borderId="0" applyAlignment="1" xfId="0">
      <alignment vertical="center"/>
    </xf>
    <xf numFmtId="183" applyNumberFormat="1" fontId="0" fillId="0" borderId="0" applyAlignment="1" xfId="0">
      <alignment vertical="center"/>
    </xf>
    <xf numFmtId="182" applyNumberFormat="1" fontId="0" fillId="0" borderId="0" applyAlignment="1" xfId="0">
      <alignment vertical="center"/>
    </xf>
    <xf numFmtId="0" fontId="0" fillId="0" borderId="0" applyAlignment="1" xfId="0">
      <alignment vertical="center"/>
    </xf>
    <xf numFmtId="0" fontId="0" fillId="0" borderId="0" applyAlignment="1" xfId="0"/>
    <xf numFmtId="0" fontId="0" fillId="0" borderId="0" applyAlignment="1" xfId="0">
      <alignment vertical="center"/>
    </xf>
    <xf numFmtId="176" applyNumberFormat="1" fontId="6" applyFont="1" applyFill="1" fillId="0" borderId="0" applyAlignment="1" xfId="0">
      <alignment horizontal="center" vertical="center"/>
    </xf>
    <xf numFmtId="176" applyNumberFormat="1" fontId="0" applyFill="1" fillId="0" borderId="0" applyAlignment="1" xfId="0">
      <alignment horizontal="center" vertical="center" wrapText="1"/>
    </xf>
    <xf numFmtId="0" fontId="7" applyFont="1" applyFill="1" fillId="0" borderId="47" applyBorder="1" applyAlignment="1" xfId="0">
      <alignment horizontal="left" vertical="center" wrapText="1"/>
      <protection locked="0"/>
    </xf>
    <xf numFmtId="0" fontId="7" applyFont="1" applyFill="1" fillId="0" borderId="48" applyBorder="1" applyAlignment="1" xfId="0">
      <alignment horizontal="left" vertical="center" wrapText="1"/>
      <protection locked="0"/>
    </xf>
    <xf numFmtId="0" fontId="7" applyFont="1" applyFill="1" fillId="0" borderId="47" applyBorder="1" applyAlignment="1" xfId="4">
      <alignment horizontal="left" vertical="center" wrapText="1"/>
    </xf>
    <xf numFmtId="0" fontId="7" applyFont="1" applyFill="1" fillId="0" borderId="48" applyBorder="1" applyAlignment="1" xfId="4">
      <alignment horizontal="left" vertical="center" wrapText="1"/>
    </xf>
    <xf numFmtId="0" fontId="8" applyFont="1" applyFill="1" fillId="0" borderId="51" applyBorder="1" applyAlignment="1" xfId="4">
      <alignment horizontal="left" vertical="center" wrapText="1"/>
    </xf>
    <xf numFmtId="176" applyNumberFormat="1" fontId="2" applyFont="1" applyFill="1" fillId="0" borderId="52" applyBorder="1" applyAlignment="1" xfId="0">
      <alignment horizontal="center" vertical="center" wrapText="1"/>
    </xf>
    <xf numFmtId="0" fontId="2" applyFont="1" applyFill="1" fillId="0" borderId="53" applyBorder="1" applyAlignment="1" xfId="0">
      <alignment horizontal="center" vertical="center" wrapText="1"/>
      <protection locked="0"/>
    </xf>
    <xf numFmtId="0" fontId="2" applyFont="1" applyFill="1" fillId="0" borderId="53" applyBorder="1" applyAlignment="1" xfId="0">
      <alignment horizontal="center" vertical="center" wrapText="1"/>
    </xf>
    <xf numFmtId="177" applyNumberFormat="1" fontId="2" applyFont="1" applyFill="1" fillId="0" borderId="55" applyBorder="1" applyAlignment="1" xfId="0">
      <alignment horizontal="center" vertical="center" wrapText="1"/>
    </xf>
    <xf numFmtId="0" fontId="2" applyFont="1" applyFill="1" fillId="0" borderId="56" applyBorder="1" applyAlignment="1" xfId="0">
      <alignment horizontal="left" vertical="center" wrapText="1"/>
    </xf>
    <xf numFmtId="0" fontId="45" applyFont="1" fillId="57" applyFill="1" borderId="0" applyAlignment="1" xfId="0">
      <alignment vertical="center"/>
    </xf>
    <xf numFmtId="0" fontId="46" applyFont="1" fillId="58" applyFill="1" borderId="0" applyAlignment="1" xfId="0">
      <alignment vertical="center"/>
    </xf>
    <xf numFmtId="0" fontId="47" applyFont="1" fillId="59" applyFill="1" borderId="0" applyAlignment="1" xfId="0">
      <alignment vertical="center"/>
    </xf>
    <xf numFmtId="0" fontId="48" applyFont="1" fillId="60" applyFill="1" borderId="57" applyBorder="1" applyAlignment="1" xfId="0">
      <alignment vertical="center"/>
    </xf>
    <xf numFmtId="0" fontId="49" applyFont="1" fillId="61" applyFill="1" borderId="58" applyBorder="1" applyAlignment="1" xfId="0">
      <alignment vertical="center"/>
    </xf>
    <xf numFmtId="0" fontId="50" applyFont="1" fillId="0" borderId="0" applyAlignment="1" xfId="0">
      <alignment vertical="center"/>
    </xf>
    <xf numFmtId="0" fontId="51" applyFont="1" fillId="0" borderId="0" applyAlignment="1" xfId="0">
      <alignment vertical="center"/>
    </xf>
    <xf numFmtId="0" fontId="52" applyFont="1" fillId="0" borderId="59" applyBorder="1" applyAlignment="1" xfId="0">
      <alignment vertical="center"/>
    </xf>
    <xf numFmtId="0" fontId="53" applyFont="1" fillId="60" applyFill="1" borderId="60" applyBorder="1" applyAlignment="1" xfId="0">
      <alignment vertical="center"/>
    </xf>
    <xf numFmtId="0" fontId="54" applyFont="1" fillId="62" applyFill="1" borderId="61" applyBorder="1" applyAlignment="1" xfId="0">
      <alignment vertical="center"/>
    </xf>
    <xf numFmtId="0" fontId="0" fillId="63" applyFill="1" borderId="62" applyBorder="1" applyAlignment="1" xfId="0">
      <alignment vertical="center"/>
    </xf>
    <xf numFmtId="0" fontId="55" applyFont="1" fillId="0" borderId="0" applyAlignment="1" xfId="0">
      <alignment vertical="center"/>
    </xf>
    <xf numFmtId="0" fontId="56" applyFont="1" fillId="0" borderId="63" applyBorder="1" applyAlignment="1" xfId="0">
      <alignment vertical="center"/>
    </xf>
    <xf numFmtId="0" fontId="57" applyFont="1" fillId="0" borderId="64" applyBorder="1" applyAlignment="1" xfId="0">
      <alignment vertical="center"/>
    </xf>
    <xf numFmtId="0" fontId="58" applyFont="1" fillId="0" borderId="65" applyBorder="1" applyAlignment="1" xfId="0">
      <alignment vertical="center"/>
    </xf>
    <xf numFmtId="0" fontId="58" applyFont="1" fillId="0" borderId="0" applyAlignment="1" xfId="0">
      <alignment vertical="center"/>
    </xf>
    <xf numFmtId="0" fontId="59" applyFont="1" fillId="0" borderId="66" applyBorder="1" applyAlignment="1" xfId="0">
      <alignment vertical="center"/>
    </xf>
    <xf numFmtId="0" fontId="60" applyFont="1" fillId="64" applyFill="1" borderId="0" applyAlignment="1" xfId="0">
      <alignment vertical="center"/>
    </xf>
    <xf numFmtId="0" fontId="60" applyFont="1" fillId="65" applyFill="1" borderId="0" applyAlignment="1" xfId="0">
      <alignment vertical="center"/>
    </xf>
    <xf numFmtId="0" fontId="60" applyFont="1" fillId="66" applyFill="1" borderId="0" applyAlignment="1" xfId="0">
      <alignment vertical="center"/>
    </xf>
    <xf numFmtId="0" fontId="60" applyFont="1" fillId="67" applyFill="1" borderId="0" applyAlignment="1" xfId="0">
      <alignment vertical="center"/>
    </xf>
    <xf numFmtId="0" fontId="60" applyFont="1" fillId="68" applyFill="1" borderId="0" applyAlignment="1" xfId="0">
      <alignment vertical="center"/>
    </xf>
    <xf numFmtId="0" fontId="60" applyFont="1" fillId="69" applyFill="1" borderId="0" applyAlignment="1" xfId="0">
      <alignment vertical="center"/>
    </xf>
    <xf numFmtId="0" fontId="60" applyFont="1" fillId="70" applyFill="1" borderId="0" applyAlignment="1" xfId="0">
      <alignment vertical="center"/>
    </xf>
    <xf numFmtId="0" fontId="60" applyFont="1" fillId="71" applyFill="1" borderId="0" applyAlignment="1" xfId="0">
      <alignment vertical="center"/>
    </xf>
    <xf numFmtId="0" fontId="60" applyFont="1" fillId="72" applyFill="1" borderId="0" applyAlignment="1" xfId="0">
      <alignment vertical="center"/>
    </xf>
    <xf numFmtId="0" fontId="60" applyFont="1" fillId="73" applyFill="1" borderId="0" applyAlignment="1" xfId="0">
      <alignment vertical="center"/>
    </xf>
    <xf numFmtId="0" fontId="60" applyFont="1" fillId="74" applyFill="1" borderId="0" applyAlignment="1" xfId="0">
      <alignment vertical="center"/>
    </xf>
    <xf numFmtId="0" fontId="60" applyFont="1" fillId="75" applyFill="1" borderId="0" applyAlignment="1" xfId="0">
      <alignment vertical="center"/>
    </xf>
    <xf numFmtId="0" fontId="61" applyFont="1" fillId="76" applyFill="1" borderId="0" applyAlignment="1" xfId="0">
      <alignment vertical="center"/>
    </xf>
    <xf numFmtId="0" fontId="61" applyFont="1" fillId="77" applyFill="1" borderId="0" applyAlignment="1" xfId="0">
      <alignment vertical="center"/>
    </xf>
    <xf numFmtId="0" fontId="61" applyFont="1" fillId="78" applyFill="1" borderId="0" applyAlignment="1" xfId="0">
      <alignment vertical="center"/>
    </xf>
    <xf numFmtId="0" fontId="61" applyFont="1" fillId="79" applyFill="1" borderId="0" applyAlignment="1" xfId="0">
      <alignment vertical="center"/>
    </xf>
    <xf numFmtId="0" fontId="61" applyFont="1" fillId="80" applyFill="1" borderId="0" applyAlignment="1" xfId="0">
      <alignment vertical="center"/>
    </xf>
    <xf numFmtId="0" fontId="61" applyFont="1" fillId="81" applyFill="1" borderId="0" applyAlignment="1" xfId="0">
      <alignment vertical="center"/>
    </xf>
    <xf numFmtId="0" fontId="61" applyFont="1" fillId="82" applyFill="1" borderId="0" applyAlignment="1" xfId="0">
      <alignment vertical="center"/>
    </xf>
    <xf numFmtId="0" fontId="61" applyFont="1" fillId="83" applyFill="1" borderId="0" applyAlignment="1" xfId="0">
      <alignment vertical="center"/>
    </xf>
    <xf numFmtId="0" fontId="61" applyFont="1" fillId="84" applyFill="1" borderId="0" applyAlignment="1" xfId="0">
      <alignment vertical="center"/>
    </xf>
    <xf numFmtId="0" fontId="61" applyFont="1" fillId="85" applyFill="1" borderId="0" applyAlignment="1" xfId="0">
      <alignment vertical="center"/>
    </xf>
    <xf numFmtId="0" fontId="61" applyFont="1" fillId="86" applyFill="1" borderId="0" applyAlignment="1" xfId="0">
      <alignment vertical="center"/>
    </xf>
    <xf numFmtId="0" fontId="61" applyFont="1" fillId="87" applyFill="1" borderId="0" applyAlignment="1" xfId="0">
      <alignment vertical="center"/>
    </xf>
    <xf numFmtId="184" applyNumberFormat="1" fontId="0" fillId="0" borderId="0" applyAlignment="1" xfId="0">
      <alignment vertical="center"/>
    </xf>
    <xf numFmtId="181" applyNumberFormat="1" fontId="0" fillId="0" borderId="0" applyAlignment="1" xfId="0">
      <alignment vertical="center"/>
    </xf>
    <xf numFmtId="185" applyNumberFormat="1" fontId="0" fillId="0" borderId="0" applyAlignment="1" xfId="0">
      <alignment vertical="center"/>
    </xf>
    <xf numFmtId="183" applyNumberFormat="1" fontId="0" fillId="0" borderId="0" applyAlignment="1" xfId="0">
      <alignment vertical="center"/>
    </xf>
    <xf numFmtId="186" applyNumberFormat="1" fontId="0" fillId="0" borderId="0" applyAlignment="1" xfId="0">
      <alignment vertical="center"/>
    </xf>
    <xf numFmtId="0" fontId="0" fillId="0" borderId="0" applyAlignment="1" xfId="0">
      <alignment vertical="center"/>
    </xf>
  </cellXfs>
  <cellStyles count="5">
    <cellStyle name="常规" xfId="0" builtinId="0"/>
    <cellStyle name="常规_省正式" xfId="1"/>
    <cellStyle name="常规 2" xfId="2"/>
    <cellStyle name="常规 5" xfId="3"/>
    <cellStyle name="常规_Sheet1"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5.xml"/><Relationship Id="rId2" Type="http://schemas.openxmlformats.org/officeDocument/2006/relationships/styles" Target="styles.xml"/><Relationship Id="rId3" Type="http://schemas.openxmlformats.org/officeDocument/2006/relationships/sharedStrings" Target="sharedStrings.xml"/></Relationships>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K82"/>
  <sheetViews>
    <sheetView tabSelected="1" zoomScaleNormal="100" topLeftCell="A1" workbookViewId="0">
      <pane xSplit="3" ySplit="6" topLeftCell="D7" activePane="bottomRight" state="frozen"/>
      <selection activeCell="A3" activeCellId="0" sqref="A3"/>
      <selection pane="topRight" activeCell="A3" activeCellId="0" sqref="A3"/>
      <selection pane="bottomLeft" activeCell="A3" activeCellId="0" sqref="A3"/>
      <selection pane="bottomRight" activeCell="A3" activeCellId="0" sqref="A3"/>
    </sheetView>
  </sheetViews>
  <sheetFormatPr defaultRowHeight="13.5" defaultColWidth="9.000137329101562" x14ac:dyDescent="0.15"/>
  <cols>
    <col min="1" max="1" width="5.75" customWidth="1" style="9"/>
    <col min="2" max="2" width="14.25" customWidth="1" style="10"/>
    <col min="3" max="3" width="24.75" customWidth="1" style="10"/>
    <col min="4" max="4" width="7.5" customWidth="1" style="11"/>
    <col min="5" max="5" width="10.125" customWidth="1" style="11"/>
    <col min="6" max="6" width="8.75" customWidth="1" style="11"/>
    <col min="7" max="7" width="9.0" style="11"/>
    <col min="8" max="8" width="19.125" customWidth="1" style="12"/>
    <col min="9" max="9" width="9.25" customWidth="1" style="13"/>
    <col min="10" max="10" width="11.5" customWidth="1" style="13"/>
    <col min="11" max="11" width="9.5" customWidth="1" style="13"/>
    <col min="12" max="12" width="6.375" customWidth="1" style="13"/>
    <col min="13" max="13" width="7.625" customWidth="1" style="13"/>
    <col min="14" max="218" width="9.0" style="2"/>
    <col min="219" max="16384" width="9.0" style="14"/>
  </cols>
  <sheetData>
    <row r="1" s="2" customFormat="1" ht="14.25" customHeight="1" x14ac:dyDescent="0.15" spans="1:2">
      <c r="A1" s="15" t="s">
        <v>0</v>
      </c>
      <c r="B1" s="16"/>
    </row>
    <row r="2" s="2" customFormat="1" ht="33.0" customHeight="1" x14ac:dyDescent="0.15" spans="1:13">
      <c r="A2" s="146" t="s">
        <v>1</v>
      </c>
      <c r="B2" s="146"/>
      <c r="C2" s="146"/>
      <c r="D2" s="146"/>
      <c r="E2" s="146"/>
      <c r="F2" s="146"/>
      <c r="G2" s="146"/>
      <c r="H2" s="146"/>
      <c r="I2" s="146"/>
      <c r="J2" s="146"/>
      <c r="K2" s="146"/>
      <c r="L2" s="146"/>
      <c r="M2" s="146"/>
    </row>
    <row r="3" s="3" customFormat="1" ht="26.0" customHeight="1" x14ac:dyDescent="0.15" spans="1:13">
      <c r="A3" s="18"/>
      <c r="B3" s="19"/>
      <c r="C3" s="19"/>
      <c r="D3" s="18"/>
      <c r="E3" s="20"/>
      <c r="F3" s="20"/>
      <c r="G3" s="20"/>
      <c r="H3" s="19"/>
      <c r="I3" s="18"/>
      <c r="J3" s="18"/>
      <c r="K3" s="147" t="s">
        <v>2</v>
      </c>
      <c r="L3" s="147"/>
      <c r="M3" s="147"/>
    </row>
    <row r="4" s="4" customFormat="1" ht="27.0" customHeight="1" x14ac:dyDescent="0.15" spans="1:13">
      <c r="A4" s="153" t="s">
        <v>3</v>
      </c>
      <c r="B4" s="154" t="s">
        <v>4</v>
      </c>
      <c r="C4" s="155" t="s">
        <v>5</v>
      </c>
      <c r="D4" s="156" t="s">
        <v>6</v>
      </c>
      <c r="E4" s="156" t="s">
        <v>7</v>
      </c>
      <c r="F4" s="156" t="s">
        <v>8</v>
      </c>
      <c r="G4" s="155" t="s">
        <v>9</v>
      </c>
      <c r="H4" s="157"/>
      <c r="I4" s="155" t="s">
        <v>10</v>
      </c>
      <c r="J4" s="155" t="s">
        <v>11</v>
      </c>
      <c r="K4" s="155" t="s">
        <v>12</v>
      </c>
      <c r="L4" s="155" t="s">
        <v>13</v>
      </c>
      <c r="M4" s="155" t="s">
        <v>14</v>
      </c>
    </row>
    <row r="5" s="4" customFormat="1" ht="10.0" customHeight="1" x14ac:dyDescent="0.15" spans="1:13">
      <c r="A5" s="153"/>
      <c r="B5" s="154"/>
      <c r="C5" s="155"/>
      <c r="D5" s="156"/>
      <c r="E5" s="156"/>
      <c r="F5" s="156"/>
      <c r="G5" s="155"/>
      <c r="H5" s="157"/>
      <c r="I5" s="155"/>
      <c r="J5" s="155"/>
      <c r="K5" s="155"/>
      <c r="L5" s="155"/>
      <c r="M5" s="155"/>
    </row>
    <row r="6" s="4" customFormat="1" ht="45.0" customHeight="1" x14ac:dyDescent="0.15" spans="1:13">
      <c r="A6" s="153"/>
      <c r="B6" s="154"/>
      <c r="C6" s="155"/>
      <c r="D6" s="156"/>
      <c r="E6" s="156"/>
      <c r="F6" s="156"/>
      <c r="G6" s="26" t="s">
        <v>15</v>
      </c>
      <c r="H6" s="23" t="s">
        <v>16</v>
      </c>
      <c r="I6" s="155"/>
      <c r="J6" s="155"/>
      <c r="K6" s="155"/>
      <c r="L6" s="155"/>
      <c r="M6" s="155"/>
    </row>
    <row r="7" s="5" customFormat="1" ht="33.0" customHeight="1" x14ac:dyDescent="0.15" spans="1:13">
      <c r="A7" s="27"/>
      <c r="B7" s="149" t="s">
        <v>17</v>
      </c>
      <c r="C7" s="148"/>
      <c r="D7" s="30"/>
      <c r="E7" s="30">
        <f>E10+E20+E28+E37+E42+E48+E52+E56+E68+E72+E75+E78</f>
        <v>5141510.8675999995</v>
      </c>
      <c r="F7" s="30">
        <f>F10+F20+F28+F37+F42+F48+F52+F56+F68+F72+F75+F78</f>
        <v>1470861</v>
      </c>
      <c r="G7" s="30">
        <f>G10+G20+G28+G37+G42+G48+G52+G56+G68+G72+G75+G78</f>
        <v>457358</v>
      </c>
      <c r="H7" s="31"/>
      <c r="I7" s="27"/>
      <c r="J7" s="27"/>
      <c r="K7" s="27"/>
      <c r="L7" s="27"/>
      <c r="M7" s="27"/>
    </row>
    <row r="8" s="5" customFormat="1" ht="33.0" customHeight="1" x14ac:dyDescent="0.15" spans="1:13">
      <c r="A8" s="27"/>
      <c r="B8" s="151" t="s">
        <v>18</v>
      </c>
      <c r="C8" s="150"/>
      <c r="D8" s="30"/>
      <c r="E8" s="30">
        <f>E14+E21+E29+E45+E49+E53+E62+E69+E73+E76+E81</f>
        <v>4878582.8675999995</v>
      </c>
      <c r="F8" s="30">
        <f>F14+F21+F29+F45+F49+F53+F62+F69+F73+F76+F81</f>
        <v>1470861</v>
      </c>
      <c r="G8" s="30">
        <f>G14+G21+G29+G45+G49+G53+G62+G69+G73+G76+G81</f>
        <v>367610</v>
      </c>
      <c r="H8" s="31"/>
      <c r="I8" s="27"/>
      <c r="J8" s="27"/>
      <c r="K8" s="27"/>
      <c r="L8" s="27"/>
      <c r="M8" s="27"/>
    </row>
    <row r="9" s="5" customFormat="1" ht="33.0" customHeight="1" x14ac:dyDescent="0.15" spans="1:13">
      <c r="A9" s="27"/>
      <c r="B9" s="151" t="s">
        <v>19</v>
      </c>
      <c r="C9" s="152"/>
      <c r="D9" s="30"/>
      <c r="E9" s="30">
        <f>E11+E38+E43+E57+E79</f>
        <v>262928</v>
      </c>
      <c r="F9" s="30">
        <f>F11+F38+F43+F57+F79</f>
        <v>0</v>
      </c>
      <c r="G9" s="30">
        <f>G11+G38+G43+G57+G79</f>
        <v>89748</v>
      </c>
      <c r="H9" s="31"/>
      <c r="I9" s="27"/>
      <c r="J9" s="27"/>
      <c r="K9" s="27"/>
      <c r="L9" s="27"/>
      <c r="M9" s="27"/>
    </row>
    <row r="10" s="5" customFormat="1" ht="34.0" customHeight="1" x14ac:dyDescent="0.15" spans="1:13">
      <c r="A10" s="35" t="s">
        <v>20</v>
      </c>
      <c r="B10" s="36" t="s">
        <v>21</v>
      </c>
      <c r="C10" s="37"/>
      <c r="D10" s="30"/>
      <c r="E10" s="30">
        <f>E11+E14</f>
        <v>617748</v>
      </c>
      <c r="F10" s="30">
        <f>F11+F14</f>
        <v>297000</v>
      </c>
      <c r="G10" s="30">
        <f>G11+G14</f>
        <v>73248</v>
      </c>
      <c r="H10" s="31"/>
      <c r="I10" s="27"/>
      <c r="J10" s="27"/>
      <c r="K10" s="27"/>
      <c r="L10" s="27"/>
      <c r="M10" s="27"/>
    </row>
    <row r="11" s="6" customFormat="1" ht="33.0" customHeight="1" x14ac:dyDescent="0.15" spans="1:216">
      <c r="A11" s="35"/>
      <c r="B11" s="36" t="s">
        <v>22</v>
      </c>
      <c r="C11" s="38"/>
      <c r="D11" s="39"/>
      <c r="E11" s="30">
        <f>SUM(E12:E13)</f>
        <v>19748</v>
      </c>
      <c r="F11" s="30">
        <f>SUM(F12:F13)</f>
        <v>0</v>
      </c>
      <c r="G11" s="30">
        <f>SUM(G12:G13)</f>
        <v>14248</v>
      </c>
      <c r="H11" s="31"/>
      <c r="I11" s="42"/>
      <c r="J11" s="42"/>
      <c r="K11" s="42"/>
      <c r="L11" s="27"/>
      <c r="M11" s="42"/>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row>
    <row r="12" s="7" customFormat="1" ht="92.0" customHeight="1" x14ac:dyDescent="0.15" spans="1:216">
      <c r="A12" s="40">
        <v>1</v>
      </c>
      <c r="B12" s="38" t="s">
        <v>23</v>
      </c>
      <c r="C12" s="38" t="s">
        <v>24</v>
      </c>
      <c r="D12" s="39" t="s">
        <v>25</v>
      </c>
      <c r="E12" s="39">
        <v>10000</v>
      </c>
      <c r="F12" s="39">
        <v>0</v>
      </c>
      <c r="G12" s="39">
        <v>4500</v>
      </c>
      <c r="H12" s="41" t="s">
        <v>26</v>
      </c>
      <c r="I12" s="46">
        <v>44927</v>
      </c>
      <c r="J12" s="42" t="s">
        <v>27</v>
      </c>
      <c r="K12" s="42" t="s">
        <v>28</v>
      </c>
      <c r="L12" s="42" t="s">
        <v>29</v>
      </c>
      <c r="M12" s="42" t="s">
        <v>30</v>
      </c>
      <c r="HH12" s="8"/>
    </row>
    <row r="13" s="7" customFormat="1" ht="83.0" customHeight="1" x14ac:dyDescent="0.15" spans="1:216">
      <c r="A13" s="40">
        <v>2</v>
      </c>
      <c r="B13" s="38" t="s">
        <v>31</v>
      </c>
      <c r="C13" s="38" t="s">
        <v>32</v>
      </c>
      <c r="D13" s="39" t="s">
        <v>33</v>
      </c>
      <c r="E13" s="39">
        <v>9748</v>
      </c>
      <c r="F13" s="42">
        <v>0</v>
      </c>
      <c r="G13" s="39">
        <v>9748</v>
      </c>
      <c r="H13" s="38" t="s">
        <v>34</v>
      </c>
      <c r="I13" s="46">
        <v>44956</v>
      </c>
      <c r="J13" s="42" t="s">
        <v>35</v>
      </c>
      <c r="K13" s="42" t="s">
        <v>28</v>
      </c>
      <c r="L13" s="42" t="s">
        <v>36</v>
      </c>
      <c r="M13" s="42" t="s">
        <v>37</v>
      </c>
      <c r="HH13" s="8"/>
    </row>
    <row r="14" s="6" customFormat="1" ht="33.0" customHeight="1" x14ac:dyDescent="0.15" spans="1:216">
      <c r="A14" s="35"/>
      <c r="B14" s="36" t="s">
        <v>38</v>
      </c>
      <c r="C14" s="38"/>
      <c r="D14" s="39"/>
      <c r="E14" s="30">
        <f>SUM(E15:E19)</f>
        <v>598000</v>
      </c>
      <c r="F14" s="30">
        <f>SUM(F15:F19)</f>
        <v>297000</v>
      </c>
      <c r="G14" s="30">
        <f>SUM(G15:G19)</f>
        <v>59000</v>
      </c>
      <c r="H14" s="31"/>
      <c r="I14" s="42"/>
      <c r="J14" s="42"/>
      <c r="K14" s="42"/>
      <c r="L14" s="27"/>
      <c r="M14" s="42"/>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row>
    <row r="15" s="7" customFormat="1" ht="80.0" customHeight="1" x14ac:dyDescent="0.15" spans="1:216">
      <c r="A15" s="40">
        <v>3</v>
      </c>
      <c r="B15" s="38" t="s">
        <v>39</v>
      </c>
      <c r="C15" s="38" t="s">
        <v>40</v>
      </c>
      <c r="D15" s="39" t="s">
        <v>41</v>
      </c>
      <c r="E15" s="39">
        <v>200000</v>
      </c>
      <c r="F15" s="39">
        <v>100000</v>
      </c>
      <c r="G15" s="42">
        <v>20000</v>
      </c>
      <c r="H15" s="38" t="s">
        <v>42</v>
      </c>
      <c r="I15" s="46">
        <v>43889</v>
      </c>
      <c r="J15" s="42" t="s">
        <v>43</v>
      </c>
      <c r="K15" s="42" t="s">
        <v>28</v>
      </c>
      <c r="L15" s="42" t="s">
        <v>44</v>
      </c>
      <c r="M15" s="42" t="s">
        <v>45</v>
      </c>
      <c r="HH15" s="8"/>
    </row>
    <row r="16" s="7" customFormat="1" ht="99.0" customHeight="1" x14ac:dyDescent="0.15" spans="1:216">
      <c r="A16" s="40">
        <v>4</v>
      </c>
      <c r="B16" s="38" t="s">
        <v>46</v>
      </c>
      <c r="C16" s="38" t="s">
        <v>47</v>
      </c>
      <c r="D16" s="39" t="s">
        <v>48</v>
      </c>
      <c r="E16" s="39">
        <v>300000</v>
      </c>
      <c r="F16" s="39">
        <v>177000</v>
      </c>
      <c r="G16" s="42">
        <v>6000</v>
      </c>
      <c r="H16" s="38" t="s">
        <v>49</v>
      </c>
      <c r="I16" s="46">
        <v>42702</v>
      </c>
      <c r="J16" s="42" t="s">
        <v>50</v>
      </c>
      <c r="K16" s="42" t="s">
        <v>28</v>
      </c>
      <c r="L16" s="42" t="s">
        <v>44</v>
      </c>
      <c r="M16" s="42" t="s">
        <v>45</v>
      </c>
      <c r="HH16" s="8"/>
    </row>
    <row r="17" s="7" customFormat="1" ht="82.0" customHeight="1" x14ac:dyDescent="0.15" spans="1:216">
      <c r="A17" s="40">
        <v>5</v>
      </c>
      <c r="B17" s="38" t="s">
        <v>51</v>
      </c>
      <c r="C17" s="38" t="s">
        <v>52</v>
      </c>
      <c r="D17" s="39" t="s">
        <v>53</v>
      </c>
      <c r="E17" s="39">
        <v>38000</v>
      </c>
      <c r="F17" s="39">
        <v>9000</v>
      </c>
      <c r="G17" s="42">
        <v>20000</v>
      </c>
      <c r="H17" s="38" t="s">
        <v>54</v>
      </c>
      <c r="I17" s="46">
        <v>44834</v>
      </c>
      <c r="J17" s="42" t="s">
        <v>55</v>
      </c>
      <c r="K17" s="42" t="s">
        <v>28</v>
      </c>
      <c r="L17" s="42" t="s">
        <v>36</v>
      </c>
      <c r="M17" s="42" t="s">
        <v>30</v>
      </c>
      <c r="HH17" s="8"/>
    </row>
    <row r="18" s="7" customFormat="1" ht="98.0" customHeight="1" x14ac:dyDescent="0.15" spans="1:216">
      <c r="A18" s="40">
        <v>6</v>
      </c>
      <c r="B18" s="38" t="s">
        <v>56</v>
      </c>
      <c r="C18" s="38" t="s">
        <v>57</v>
      </c>
      <c r="D18" s="39" t="s">
        <v>58</v>
      </c>
      <c r="E18" s="39">
        <v>40000</v>
      </c>
      <c r="F18" s="39">
        <v>500</v>
      </c>
      <c r="G18" s="39">
        <v>10000</v>
      </c>
      <c r="H18" s="38" t="s">
        <v>59</v>
      </c>
      <c r="I18" s="46">
        <v>44864</v>
      </c>
      <c r="J18" s="42" t="s">
        <v>60</v>
      </c>
      <c r="K18" s="42" t="s">
        <v>28</v>
      </c>
      <c r="L18" s="42" t="s">
        <v>36</v>
      </c>
      <c r="M18" s="42" t="s">
        <v>61</v>
      </c>
      <c r="HH18" s="8"/>
    </row>
    <row r="19" s="7" customFormat="1" ht="101.0" customHeight="1" x14ac:dyDescent="0.15" spans="1:216">
      <c r="A19" s="40">
        <v>7</v>
      </c>
      <c r="B19" s="38" t="s">
        <v>62</v>
      </c>
      <c r="C19" s="38" t="s">
        <v>63</v>
      </c>
      <c r="D19" s="39" t="s">
        <v>64</v>
      </c>
      <c r="E19" s="39">
        <v>20000</v>
      </c>
      <c r="F19" s="39">
        <v>10500</v>
      </c>
      <c r="G19" s="39">
        <v>3000</v>
      </c>
      <c r="H19" s="41" t="s">
        <v>65</v>
      </c>
      <c r="I19" s="46">
        <v>44562</v>
      </c>
      <c r="J19" s="42" t="s">
        <v>66</v>
      </c>
      <c r="K19" s="42" t="s">
        <v>28</v>
      </c>
      <c r="L19" s="42" t="s">
        <v>29</v>
      </c>
      <c r="M19" s="42" t="s">
        <v>30</v>
      </c>
      <c r="HH19" s="8"/>
    </row>
    <row r="20" s="6" customFormat="1" ht="39.0" customHeight="1" x14ac:dyDescent="0.15" spans="1:216">
      <c r="A20" s="35" t="s">
        <v>67</v>
      </c>
      <c r="B20" s="37" t="s">
        <v>68</v>
      </c>
      <c r="C20" s="38"/>
      <c r="D20" s="39"/>
      <c r="E20" s="30">
        <f>E21</f>
        <v>1105447</v>
      </c>
      <c r="F20" s="30">
        <f>F21</f>
        <v>564064</v>
      </c>
      <c r="G20" s="30">
        <f>G21</f>
        <v>25000</v>
      </c>
      <c r="H20" s="31"/>
      <c r="I20" s="42"/>
      <c r="J20" s="42"/>
      <c r="K20" s="42"/>
      <c r="L20" s="27"/>
      <c r="M20" s="42"/>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row>
    <row r="21" s="6" customFormat="1" ht="39.0" customHeight="1" x14ac:dyDescent="0.15" spans="1:216">
      <c r="A21" s="35"/>
      <c r="B21" s="36" t="s">
        <v>69</v>
      </c>
      <c r="C21" s="38"/>
      <c r="D21" s="39"/>
      <c r="E21" s="30">
        <f>SUM(E22:E27)</f>
        <v>1105447</v>
      </c>
      <c r="F21" s="30">
        <f>SUM(F22:F27)</f>
        <v>564064</v>
      </c>
      <c r="G21" s="30">
        <f>SUM(G22:G27)</f>
        <v>25000</v>
      </c>
      <c r="H21" s="31"/>
      <c r="I21" s="42"/>
      <c r="J21" s="42"/>
      <c r="K21" s="42"/>
      <c r="L21" s="27"/>
      <c r="M21" s="42"/>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row>
    <row r="22" s="7" customFormat="1" ht="79.0" customHeight="1" x14ac:dyDescent="0.15" spans="1:216">
      <c r="A22" s="40">
        <v>8</v>
      </c>
      <c r="B22" s="38" t="s">
        <v>70</v>
      </c>
      <c r="C22" s="38" t="s">
        <v>71</v>
      </c>
      <c r="D22" s="39" t="s">
        <v>72</v>
      </c>
      <c r="E22" s="39">
        <v>20000</v>
      </c>
      <c r="F22" s="39">
        <v>8300</v>
      </c>
      <c r="G22" s="39">
        <v>8000</v>
      </c>
      <c r="H22" s="41" t="s">
        <v>73</v>
      </c>
      <c r="I22" s="46">
        <v>44652</v>
      </c>
      <c r="J22" s="42" t="s">
        <v>74</v>
      </c>
      <c r="K22" s="42" t="s">
        <v>75</v>
      </c>
      <c r="L22" s="42" t="s">
        <v>36</v>
      </c>
      <c r="M22" s="42" t="s">
        <v>76</v>
      </c>
      <c r="HH22" s="8"/>
    </row>
    <row r="23" s="7" customFormat="1" ht="74.0" customHeight="1" x14ac:dyDescent="0.15" spans="1:216">
      <c r="A23" s="40">
        <v>9</v>
      </c>
      <c r="B23" s="38" t="s">
        <v>77</v>
      </c>
      <c r="C23" s="38" t="s">
        <v>78</v>
      </c>
      <c r="D23" s="39" t="s">
        <v>41</v>
      </c>
      <c r="E23" s="39">
        <v>104375</v>
      </c>
      <c r="F23" s="39">
        <v>24928</v>
      </c>
      <c r="G23" s="39">
        <v>3000</v>
      </c>
      <c r="H23" s="41" t="s">
        <v>79</v>
      </c>
      <c r="I23" s="46">
        <v>44166</v>
      </c>
      <c r="J23" s="42" t="s">
        <v>80</v>
      </c>
      <c r="K23" s="42" t="s">
        <v>75</v>
      </c>
      <c r="L23" s="42" t="s">
        <v>29</v>
      </c>
      <c r="M23" s="42" t="s">
        <v>81</v>
      </c>
      <c r="HH23" s="8"/>
    </row>
    <row r="24" s="7" customFormat="1" ht="89.0" customHeight="1" x14ac:dyDescent="0.15" spans="1:216">
      <c r="A24" s="40">
        <v>10</v>
      </c>
      <c r="B24" s="38" t="s">
        <v>82</v>
      </c>
      <c r="C24" s="38" t="s">
        <v>83</v>
      </c>
      <c r="D24" s="39" t="s">
        <v>84</v>
      </c>
      <c r="E24" s="39">
        <v>781000</v>
      </c>
      <c r="F24" s="39">
        <v>410000</v>
      </c>
      <c r="G24" s="39">
        <v>5000</v>
      </c>
      <c r="H24" s="41" t="s">
        <v>85</v>
      </c>
      <c r="I24" s="46">
        <v>43556</v>
      </c>
      <c r="J24" s="42" t="s">
        <v>86</v>
      </c>
      <c r="K24" s="42" t="s">
        <v>75</v>
      </c>
      <c r="L24" s="42" t="s">
        <v>29</v>
      </c>
      <c r="M24" s="42" t="s">
        <v>81</v>
      </c>
      <c r="HH24" s="8"/>
    </row>
    <row r="25" s="7" customFormat="1" ht="86.0" customHeight="1" x14ac:dyDescent="0.15" spans="1:216">
      <c r="A25" s="40">
        <v>11</v>
      </c>
      <c r="B25" s="38" t="s">
        <v>87</v>
      </c>
      <c r="C25" s="38" t="s">
        <v>88</v>
      </c>
      <c r="D25" s="39" t="s">
        <v>89</v>
      </c>
      <c r="E25" s="39">
        <v>30000</v>
      </c>
      <c r="F25" s="39">
        <v>28000</v>
      </c>
      <c r="G25" s="39">
        <v>2000</v>
      </c>
      <c r="H25" s="41" t="s">
        <v>90</v>
      </c>
      <c r="I25" s="46">
        <v>44044</v>
      </c>
      <c r="J25" s="42" t="s">
        <v>86</v>
      </c>
      <c r="K25" s="42" t="s">
        <v>75</v>
      </c>
      <c r="L25" s="42" t="s">
        <v>29</v>
      </c>
      <c r="M25" s="42" t="s">
        <v>81</v>
      </c>
      <c r="HH25" s="8"/>
    </row>
    <row r="26" s="7" customFormat="1" ht="104.0" customHeight="1" x14ac:dyDescent="0.15" spans="1:216">
      <c r="A26" s="40">
        <v>12</v>
      </c>
      <c r="B26" s="38" t="s">
        <v>91</v>
      </c>
      <c r="C26" s="38" t="s">
        <v>92</v>
      </c>
      <c r="D26" s="39" t="s">
        <v>93</v>
      </c>
      <c r="E26" s="39">
        <v>69823</v>
      </c>
      <c r="F26" s="39">
        <v>30000</v>
      </c>
      <c r="G26" s="39">
        <v>3000</v>
      </c>
      <c r="H26" s="41" t="s">
        <v>94</v>
      </c>
      <c r="I26" s="46">
        <v>44228</v>
      </c>
      <c r="J26" s="42" t="s">
        <v>95</v>
      </c>
      <c r="K26" s="42" t="s">
        <v>75</v>
      </c>
      <c r="L26" s="42" t="s">
        <v>29</v>
      </c>
      <c r="M26" s="42" t="s">
        <v>81</v>
      </c>
      <c r="HH26" s="8"/>
    </row>
    <row r="27" s="7" customFormat="1" ht="70.0" customHeight="1" x14ac:dyDescent="0.15" spans="1:216">
      <c r="A27" s="40">
        <v>13</v>
      </c>
      <c r="B27" s="38" t="s">
        <v>96</v>
      </c>
      <c r="C27" s="38" t="s">
        <v>97</v>
      </c>
      <c r="D27" s="39" t="s">
        <v>98</v>
      </c>
      <c r="E27" s="39">
        <v>100249</v>
      </c>
      <c r="F27" s="39">
        <v>62836</v>
      </c>
      <c r="G27" s="39">
        <v>4000</v>
      </c>
      <c r="H27" s="41" t="s">
        <v>94</v>
      </c>
      <c r="I27" s="46">
        <v>44256</v>
      </c>
      <c r="J27" s="42" t="s">
        <v>99</v>
      </c>
      <c r="K27" s="42" t="s">
        <v>75</v>
      </c>
      <c r="L27" s="42" t="s">
        <v>29</v>
      </c>
      <c r="M27" s="42" t="s">
        <v>81</v>
      </c>
      <c r="HH27" s="8"/>
    </row>
    <row r="28" s="6" customFormat="1" ht="31.0" customHeight="1" x14ac:dyDescent="0.15" spans="1:216">
      <c r="A28" s="35" t="s">
        <v>100</v>
      </c>
      <c r="B28" s="37" t="s">
        <v>101</v>
      </c>
      <c r="C28" s="38"/>
      <c r="D28" s="39"/>
      <c r="E28" s="30">
        <f>+E29</f>
        <v>2176720</v>
      </c>
      <c r="F28" s="30">
        <f>+F29</f>
        <v>467373</v>
      </c>
      <c r="G28" s="30">
        <f>+G29</f>
        <v>140620</v>
      </c>
      <c r="H28" s="31"/>
      <c r="I28" s="42"/>
      <c r="J28" s="42"/>
      <c r="K28" s="42"/>
      <c r="L28" s="27"/>
      <c r="M28" s="42"/>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row>
    <row r="29" s="6" customFormat="1" ht="39.0" customHeight="1" x14ac:dyDescent="0.15" spans="1:216">
      <c r="A29" s="35"/>
      <c r="B29" s="36" t="s">
        <v>102</v>
      </c>
      <c r="C29" s="38"/>
      <c r="D29" s="39"/>
      <c r="E29" s="30">
        <f>SUM(E30:E36)</f>
        <v>2176720</v>
      </c>
      <c r="F29" s="30">
        <f>SUM(F30:F36)</f>
        <v>467373</v>
      </c>
      <c r="G29" s="30">
        <f>SUM(G30:G36)</f>
        <v>140620</v>
      </c>
      <c r="H29" s="31"/>
      <c r="I29" s="42"/>
      <c r="J29" s="42"/>
      <c r="K29" s="42"/>
      <c r="L29" s="27"/>
      <c r="M29" s="42"/>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row>
    <row r="30" s="7" customFormat="1" ht="71.0" customHeight="1" x14ac:dyDescent="0.15" spans="1:216">
      <c r="A30" s="40">
        <v>14</v>
      </c>
      <c r="B30" s="38" t="s">
        <v>103</v>
      </c>
      <c r="C30" s="38" t="s">
        <v>104</v>
      </c>
      <c r="D30" s="39" t="s">
        <v>53</v>
      </c>
      <c r="E30" s="39">
        <v>28500</v>
      </c>
      <c r="F30" s="39">
        <v>2000</v>
      </c>
      <c r="G30" s="42">
        <v>23000</v>
      </c>
      <c r="H30" s="38" t="s">
        <v>105</v>
      </c>
      <c r="I30" s="46">
        <v>44864</v>
      </c>
      <c r="J30" s="42" t="s">
        <v>106</v>
      </c>
      <c r="K30" s="42" t="s">
        <v>107</v>
      </c>
      <c r="L30" s="42" t="s">
        <v>44</v>
      </c>
      <c r="M30" s="42" t="s">
        <v>108</v>
      </c>
      <c r="HH30" s="8"/>
    </row>
    <row r="31" s="7" customFormat="1" ht="80.0" customHeight="1" x14ac:dyDescent="0.15" spans="1:216">
      <c r="A31" s="40">
        <v>15</v>
      </c>
      <c r="B31" s="38" t="s">
        <v>109</v>
      </c>
      <c r="C31" s="38" t="s">
        <v>110</v>
      </c>
      <c r="D31" s="39" t="s">
        <v>89</v>
      </c>
      <c r="E31" s="39">
        <v>30000</v>
      </c>
      <c r="F31" s="39">
        <v>22000</v>
      </c>
      <c r="G31" s="42">
        <v>8000</v>
      </c>
      <c r="H31" s="38" t="s">
        <v>111</v>
      </c>
      <c r="I31" s="46">
        <v>44134</v>
      </c>
      <c r="J31" s="42" t="s">
        <v>112</v>
      </c>
      <c r="K31" s="42" t="s">
        <v>107</v>
      </c>
      <c r="L31" s="42" t="s">
        <v>36</v>
      </c>
      <c r="M31" s="42" t="s">
        <v>30</v>
      </c>
      <c r="HH31" s="8"/>
    </row>
    <row r="32" s="7" customFormat="1" ht="87.0" customHeight="1" x14ac:dyDescent="0.15" spans="1:216">
      <c r="A32" s="40">
        <v>16</v>
      </c>
      <c r="B32" s="38" t="s">
        <v>113</v>
      </c>
      <c r="C32" s="38" t="s">
        <v>114</v>
      </c>
      <c r="D32" s="39" t="s">
        <v>98</v>
      </c>
      <c r="E32" s="39">
        <v>80000</v>
      </c>
      <c r="F32" s="39">
        <v>35320</v>
      </c>
      <c r="G32" s="39">
        <v>12500</v>
      </c>
      <c r="H32" s="41" t="s">
        <v>115</v>
      </c>
      <c r="I32" s="46">
        <v>44317</v>
      </c>
      <c r="J32" s="42" t="s">
        <v>116</v>
      </c>
      <c r="K32" s="42" t="s">
        <v>107</v>
      </c>
      <c r="L32" s="42" t="s">
        <v>29</v>
      </c>
      <c r="M32" s="42" t="s">
        <v>81</v>
      </c>
      <c r="HH32" s="8"/>
    </row>
    <row r="33" s="7" customFormat="1" ht="130.0" customHeight="1" x14ac:dyDescent="0.15" spans="1:216">
      <c r="A33" s="40">
        <v>17</v>
      </c>
      <c r="B33" s="38" t="s">
        <v>117</v>
      </c>
      <c r="C33" s="38" t="s">
        <v>118</v>
      </c>
      <c r="D33" s="39" t="s">
        <v>119</v>
      </c>
      <c r="E33" s="39">
        <v>600000</v>
      </c>
      <c r="F33" s="39">
        <v>139037</v>
      </c>
      <c r="G33" s="39">
        <v>15000</v>
      </c>
      <c r="H33" s="41" t="s">
        <v>120</v>
      </c>
      <c r="I33" s="46">
        <v>44105</v>
      </c>
      <c r="J33" s="42" t="s">
        <v>121</v>
      </c>
      <c r="K33" s="42" t="s">
        <v>107</v>
      </c>
      <c r="L33" s="42" t="s">
        <v>29</v>
      </c>
      <c r="M33" s="42" t="s">
        <v>81</v>
      </c>
      <c r="HH33" s="8"/>
    </row>
    <row r="34" s="7" customFormat="1" ht="113.0" customHeight="1" x14ac:dyDescent="0.15" spans="1:216">
      <c r="A34" s="40">
        <v>18</v>
      </c>
      <c r="B34" s="38" t="s">
        <v>122</v>
      </c>
      <c r="C34" s="38" t="s">
        <v>123</v>
      </c>
      <c r="D34" s="39" t="s">
        <v>119</v>
      </c>
      <c r="E34" s="39">
        <v>1350000</v>
      </c>
      <c r="F34" s="39">
        <v>226381</v>
      </c>
      <c r="G34" s="39">
        <v>60000</v>
      </c>
      <c r="H34" s="41" t="s">
        <v>124</v>
      </c>
      <c r="I34" s="46">
        <v>44166</v>
      </c>
      <c r="J34" s="42" t="s">
        <v>125</v>
      </c>
      <c r="K34" s="42" t="s">
        <v>107</v>
      </c>
      <c r="L34" s="42" t="s">
        <v>29</v>
      </c>
      <c r="M34" s="42" t="s">
        <v>81</v>
      </c>
      <c r="HH34" s="8"/>
    </row>
    <row r="35" s="7" customFormat="1" ht="148.0" customHeight="1" x14ac:dyDescent="0.15" spans="1:216">
      <c r="A35" s="40">
        <v>19</v>
      </c>
      <c r="B35" s="38" t="s">
        <v>126</v>
      </c>
      <c r="C35" s="38" t="s">
        <v>127</v>
      </c>
      <c r="D35" s="39" t="s">
        <v>128</v>
      </c>
      <c r="E35" s="39">
        <v>2220</v>
      </c>
      <c r="F35" s="39">
        <v>100</v>
      </c>
      <c r="G35" s="39">
        <v>2120</v>
      </c>
      <c r="H35" s="41" t="s">
        <v>129</v>
      </c>
      <c r="I35" s="46">
        <v>44866</v>
      </c>
      <c r="J35" s="42" t="s">
        <v>107</v>
      </c>
      <c r="K35" s="42" t="s">
        <v>107</v>
      </c>
      <c r="L35" s="42" t="s">
        <v>29</v>
      </c>
      <c r="M35" s="42" t="s">
        <v>108</v>
      </c>
      <c r="HH35" s="8"/>
    </row>
    <row r="36" s="7" customFormat="1" ht="110.0" customHeight="1" x14ac:dyDescent="0.15" spans="1:216">
      <c r="A36" s="40">
        <v>20</v>
      </c>
      <c r="B36" s="38" t="s">
        <v>130</v>
      </c>
      <c r="C36" s="38" t="s">
        <v>131</v>
      </c>
      <c r="D36" s="39" t="s">
        <v>98</v>
      </c>
      <c r="E36" s="39">
        <v>86000</v>
      </c>
      <c r="F36" s="39">
        <v>42535</v>
      </c>
      <c r="G36" s="39">
        <v>20000</v>
      </c>
      <c r="H36" s="41" t="s">
        <v>132</v>
      </c>
      <c r="I36" s="46">
        <v>44470</v>
      </c>
      <c r="J36" s="42" t="s">
        <v>133</v>
      </c>
      <c r="K36" s="42" t="s">
        <v>107</v>
      </c>
      <c r="L36" s="42" t="s">
        <v>29</v>
      </c>
      <c r="M36" s="42" t="s">
        <v>81</v>
      </c>
      <c r="HH36" s="8"/>
    </row>
    <row r="37" s="5" customFormat="1" ht="33.0" customHeight="1" x14ac:dyDescent="0.15" spans="1:13">
      <c r="A37" s="35" t="s">
        <v>134</v>
      </c>
      <c r="B37" s="37" t="s">
        <v>135</v>
      </c>
      <c r="C37" s="38"/>
      <c r="D37" s="39"/>
      <c r="E37" s="30">
        <f>E38</f>
        <v>5760</v>
      </c>
      <c r="F37" s="30">
        <f>F38</f>
        <v>0</v>
      </c>
      <c r="G37" s="30">
        <f>G38</f>
        <v>4230</v>
      </c>
      <c r="H37" s="31"/>
      <c r="I37" s="42"/>
      <c r="J37" s="27"/>
      <c r="K37" s="27"/>
      <c r="L37" s="27"/>
      <c r="M37" s="27"/>
    </row>
    <row r="38" s="6" customFormat="1" ht="39.0" customHeight="1" x14ac:dyDescent="0.15" spans="1:216">
      <c r="A38" s="35"/>
      <c r="B38" s="36" t="s">
        <v>136</v>
      </c>
      <c r="C38" s="38"/>
      <c r="D38" s="39"/>
      <c r="E38" s="30">
        <f>SUM(E39:E41)</f>
        <v>5760</v>
      </c>
      <c r="F38" s="30">
        <f>SUM(F39:F41)</f>
        <v>0</v>
      </c>
      <c r="G38" s="30">
        <f>SUM(G39:G41)</f>
        <v>4230</v>
      </c>
      <c r="H38" s="31"/>
      <c r="I38" s="42"/>
      <c r="J38" s="42"/>
      <c r="K38" s="42"/>
      <c r="L38" s="27"/>
      <c r="M38" s="42"/>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row>
    <row r="39" s="7" customFormat="1" ht="92.0" customHeight="1" x14ac:dyDescent="0.15" spans="1:216">
      <c r="A39" s="40">
        <v>21</v>
      </c>
      <c r="B39" s="38" t="s">
        <v>137</v>
      </c>
      <c r="C39" s="38" t="s">
        <v>138</v>
      </c>
      <c r="D39" s="39" t="s">
        <v>25</v>
      </c>
      <c r="E39" s="39">
        <v>1980</v>
      </c>
      <c r="F39" s="39">
        <v>0</v>
      </c>
      <c r="G39" s="39">
        <v>1300</v>
      </c>
      <c r="H39" s="41" t="s">
        <v>139</v>
      </c>
      <c r="I39" s="46">
        <v>45017</v>
      </c>
      <c r="J39" s="42" t="s">
        <v>140</v>
      </c>
      <c r="K39" s="42" t="s">
        <v>140</v>
      </c>
      <c r="L39" s="42" t="s">
        <v>29</v>
      </c>
      <c r="M39" s="42" t="s">
        <v>108</v>
      </c>
      <c r="HH39" s="8"/>
    </row>
    <row r="40" s="7" customFormat="1" ht="117.0" customHeight="1" x14ac:dyDescent="0.15" spans="1:216">
      <c r="A40" s="40">
        <v>22</v>
      </c>
      <c r="B40" s="38" t="s">
        <v>141</v>
      </c>
      <c r="C40" s="38" t="s">
        <v>142</v>
      </c>
      <c r="D40" s="39" t="s">
        <v>25</v>
      </c>
      <c r="E40" s="39">
        <v>1950</v>
      </c>
      <c r="F40" s="39">
        <v>0</v>
      </c>
      <c r="G40" s="39">
        <v>1300</v>
      </c>
      <c r="H40" s="41" t="s">
        <v>143</v>
      </c>
      <c r="I40" s="46">
        <v>45017</v>
      </c>
      <c r="J40" s="42" t="s">
        <v>140</v>
      </c>
      <c r="K40" s="42" t="s">
        <v>140</v>
      </c>
      <c r="L40" s="42" t="s">
        <v>29</v>
      </c>
      <c r="M40" s="42" t="s">
        <v>108</v>
      </c>
      <c r="HH40" s="8"/>
    </row>
    <row r="41" s="7" customFormat="1" ht="92.0" customHeight="1" x14ac:dyDescent="0.15" spans="1:216">
      <c r="A41" s="40">
        <v>23</v>
      </c>
      <c r="B41" s="38" t="s">
        <v>144</v>
      </c>
      <c r="C41" s="38" t="s">
        <v>145</v>
      </c>
      <c r="D41" s="39" t="s">
        <v>25</v>
      </c>
      <c r="E41" s="39">
        <v>1830</v>
      </c>
      <c r="F41" s="39">
        <v>0</v>
      </c>
      <c r="G41" s="39">
        <v>1630</v>
      </c>
      <c r="H41" s="41" t="s">
        <v>146</v>
      </c>
      <c r="I41" s="46">
        <v>44927</v>
      </c>
      <c r="J41" s="42" t="s">
        <v>140</v>
      </c>
      <c r="K41" s="42" t="s">
        <v>140</v>
      </c>
      <c r="L41" s="42" t="s">
        <v>29</v>
      </c>
      <c r="M41" s="42" t="s">
        <v>108</v>
      </c>
      <c r="HH41" s="8"/>
    </row>
    <row r="42" s="5" customFormat="1" ht="39.0" customHeight="1" x14ac:dyDescent="0.15" spans="1:13">
      <c r="A42" s="35" t="s">
        <v>147</v>
      </c>
      <c r="B42" s="37" t="s">
        <v>148</v>
      </c>
      <c r="C42" s="37"/>
      <c r="D42" s="30"/>
      <c r="E42" s="30">
        <f>E43+E45</f>
        <v>26155</v>
      </c>
      <c r="F42" s="30">
        <f>F43+F45</f>
        <v>6440</v>
      </c>
      <c r="G42" s="30">
        <f>G43+G45</f>
        <v>13830</v>
      </c>
      <c r="H42" s="31"/>
      <c r="I42" s="27"/>
      <c r="J42" s="27"/>
      <c r="K42" s="27"/>
      <c r="L42" s="27"/>
      <c r="M42" s="27"/>
    </row>
    <row r="43" s="6" customFormat="1" ht="39.0" customHeight="1" x14ac:dyDescent="0.15" spans="1:216">
      <c r="A43" s="35"/>
      <c r="B43" s="36" t="s">
        <v>149</v>
      </c>
      <c r="C43" s="38"/>
      <c r="D43" s="39"/>
      <c r="E43" s="30">
        <f>SUM(E44:E44)</f>
        <v>1270</v>
      </c>
      <c r="F43" s="30">
        <f>SUM(F44:F44)</f>
        <v>0</v>
      </c>
      <c r="G43" s="30">
        <f>SUM(G44:G44)</f>
        <v>1270</v>
      </c>
      <c r="H43" s="31"/>
      <c r="I43" s="42"/>
      <c r="J43" s="42"/>
      <c r="K43" s="42"/>
      <c r="L43" s="27"/>
      <c r="M43" s="42"/>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row>
    <row r="44" s="7" customFormat="1" ht="105.0" customHeight="1" x14ac:dyDescent="0.15" spans="1:216">
      <c r="A44" s="40">
        <v>24</v>
      </c>
      <c r="B44" s="38" t="s">
        <v>150</v>
      </c>
      <c r="C44" s="38" t="s">
        <v>151</v>
      </c>
      <c r="D44" s="39" t="s">
        <v>33</v>
      </c>
      <c r="E44" s="39">
        <v>1270</v>
      </c>
      <c r="F44" s="39">
        <v>0</v>
      </c>
      <c r="G44" s="39">
        <v>1270</v>
      </c>
      <c r="H44" s="41" t="s">
        <v>152</v>
      </c>
      <c r="I44" s="46">
        <v>44927</v>
      </c>
      <c r="J44" s="42" t="s">
        <v>153</v>
      </c>
      <c r="K44" s="42" t="s">
        <v>153</v>
      </c>
      <c r="L44" s="42" t="s">
        <v>29</v>
      </c>
      <c r="M44" s="42" t="s">
        <v>108</v>
      </c>
      <c r="HH44" s="8"/>
    </row>
    <row r="45" s="6" customFormat="1" ht="39.0" customHeight="1" x14ac:dyDescent="0.15" spans="1:216">
      <c r="A45" s="35"/>
      <c r="B45" s="36" t="s">
        <v>154</v>
      </c>
      <c r="C45" s="38"/>
      <c r="D45" s="39"/>
      <c r="E45" s="30">
        <f>SUM(E46:E47)</f>
        <v>24885</v>
      </c>
      <c r="F45" s="30">
        <f>SUM(F46:F47)</f>
        <v>6440</v>
      </c>
      <c r="G45" s="30">
        <f>SUM(G46:G47)</f>
        <v>12560</v>
      </c>
      <c r="H45" s="31"/>
      <c r="I45" s="42"/>
      <c r="J45" s="42"/>
      <c r="K45" s="42"/>
      <c r="L45" s="27"/>
      <c r="M45" s="42"/>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row>
    <row r="46" s="7" customFormat="1" ht="92.0" customHeight="1" x14ac:dyDescent="0.15" spans="1:216">
      <c r="A46" s="40">
        <v>25</v>
      </c>
      <c r="B46" s="38" t="s">
        <v>155</v>
      </c>
      <c r="C46" s="38" t="s">
        <v>156</v>
      </c>
      <c r="D46" s="39" t="s">
        <v>93</v>
      </c>
      <c r="E46" s="39">
        <v>4000</v>
      </c>
      <c r="F46" s="39">
        <v>1440</v>
      </c>
      <c r="G46" s="39">
        <v>2560</v>
      </c>
      <c r="H46" s="41" t="s">
        <v>157</v>
      </c>
      <c r="I46" s="46">
        <v>44531</v>
      </c>
      <c r="J46" s="42" t="s">
        <v>158</v>
      </c>
      <c r="K46" s="42" t="s">
        <v>153</v>
      </c>
      <c r="L46" s="42" t="s">
        <v>29</v>
      </c>
      <c r="M46" s="42" t="s">
        <v>159</v>
      </c>
      <c r="HH46" s="8"/>
    </row>
    <row r="47" s="7" customFormat="1" ht="88.0" customHeight="1" x14ac:dyDescent="0.15" spans="1:216">
      <c r="A47" s="40">
        <v>26</v>
      </c>
      <c r="B47" s="38" t="s">
        <v>160</v>
      </c>
      <c r="C47" s="38" t="s">
        <v>161</v>
      </c>
      <c r="D47" s="39" t="s">
        <v>53</v>
      </c>
      <c r="E47" s="42">
        <v>20885</v>
      </c>
      <c r="F47" s="39">
        <v>5000</v>
      </c>
      <c r="G47" s="42">
        <v>10000</v>
      </c>
      <c r="H47" s="38" t="s">
        <v>162</v>
      </c>
      <c r="I47" s="46">
        <v>44895</v>
      </c>
      <c r="J47" s="42" t="s">
        <v>163</v>
      </c>
      <c r="K47" s="42" t="s">
        <v>153</v>
      </c>
      <c r="L47" s="42" t="s">
        <v>36</v>
      </c>
      <c r="M47" s="42" t="s">
        <v>164</v>
      </c>
      <c r="HH47" s="8"/>
    </row>
    <row r="48" s="6" customFormat="1" ht="39.0" customHeight="1" x14ac:dyDescent="0.15" spans="1:217">
      <c r="A48" s="35" t="s">
        <v>165</v>
      </c>
      <c r="B48" s="37" t="s">
        <v>166</v>
      </c>
      <c r="C48" s="38"/>
      <c r="D48" s="39"/>
      <c r="E48" s="30">
        <f>E49</f>
        <v>294986</v>
      </c>
      <c r="F48" s="30">
        <f>F49</f>
        <v>28146</v>
      </c>
      <c r="G48" s="30">
        <f>G49</f>
        <v>21600</v>
      </c>
      <c r="H48" s="31"/>
      <c r="I48" s="42"/>
      <c r="J48" s="42"/>
      <c r="K48" s="42"/>
      <c r="L48" s="27"/>
      <c r="M48" s="42"/>
      <c r="HI48" s="8"/>
    </row>
    <row r="49" s="6" customFormat="1" ht="39.0" customHeight="1" x14ac:dyDescent="0.15" spans="1:216">
      <c r="A49" s="35"/>
      <c r="B49" s="36" t="s">
        <v>167</v>
      </c>
      <c r="C49" s="38"/>
      <c r="D49" s="39"/>
      <c r="E49" s="30">
        <f>SUM(E50:E51)</f>
        <v>294986</v>
      </c>
      <c r="F49" s="30">
        <f>SUM(F50:F51)</f>
        <v>28146</v>
      </c>
      <c r="G49" s="30">
        <f>SUM(G50:G51)</f>
        <v>21600</v>
      </c>
      <c r="H49" s="31"/>
      <c r="I49" s="42"/>
      <c r="J49" s="42"/>
      <c r="K49" s="42"/>
      <c r="L49" s="27"/>
      <c r="M49" s="42"/>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row>
    <row r="50" s="7" customFormat="1" ht="92.0" customHeight="1" x14ac:dyDescent="0.15" spans="1:216">
      <c r="A50" s="40">
        <v>27</v>
      </c>
      <c r="B50" s="38" t="s">
        <v>168</v>
      </c>
      <c r="C50" s="38" t="s">
        <v>169</v>
      </c>
      <c r="D50" s="39" t="s">
        <v>128</v>
      </c>
      <c r="E50" s="39">
        <v>3100</v>
      </c>
      <c r="F50" s="39">
        <v>1500</v>
      </c>
      <c r="G50" s="39">
        <v>1600</v>
      </c>
      <c r="H50" s="41" t="s">
        <v>170</v>
      </c>
      <c r="I50" s="46">
        <v>44652</v>
      </c>
      <c r="J50" s="42" t="s">
        <v>158</v>
      </c>
      <c r="K50" s="42" t="s">
        <v>171</v>
      </c>
      <c r="L50" s="42" t="s">
        <v>29</v>
      </c>
      <c r="M50" s="42" t="s">
        <v>159</v>
      </c>
      <c r="HH50" s="8"/>
    </row>
    <row r="51" s="7" customFormat="1" ht="101.0" customHeight="1" x14ac:dyDescent="0.15" spans="1:216">
      <c r="A51" s="40">
        <v>28</v>
      </c>
      <c r="B51" s="38" t="s">
        <v>172</v>
      </c>
      <c r="C51" s="38" t="s">
        <v>173</v>
      </c>
      <c r="D51" s="39" t="s">
        <v>84</v>
      </c>
      <c r="E51" s="39">
        <v>291886</v>
      </c>
      <c r="F51" s="39">
        <v>26646</v>
      </c>
      <c r="G51" s="39">
        <v>20000</v>
      </c>
      <c r="H51" s="41" t="s">
        <v>174</v>
      </c>
      <c r="I51" s="46">
        <v>43466</v>
      </c>
      <c r="J51" s="42" t="s">
        <v>175</v>
      </c>
      <c r="K51" s="42" t="s">
        <v>171</v>
      </c>
      <c r="L51" s="42" t="s">
        <v>29</v>
      </c>
      <c r="M51" s="42" t="s">
        <v>81</v>
      </c>
      <c r="HH51" s="8"/>
    </row>
    <row r="52" s="6" customFormat="1" ht="39.0" customHeight="1" x14ac:dyDescent="0.15" spans="1:217">
      <c r="A52" s="35" t="s">
        <v>176</v>
      </c>
      <c r="B52" s="37" t="s">
        <v>177</v>
      </c>
      <c r="C52" s="43"/>
      <c r="D52" s="44"/>
      <c r="E52" s="30">
        <f>E53</f>
        <v>240565.14</v>
      </c>
      <c r="F52" s="30">
        <f>F53</f>
        <v>50050</v>
      </c>
      <c r="G52" s="30">
        <f>G53</f>
        <v>27000</v>
      </c>
      <c r="H52" s="31"/>
      <c r="I52" s="42"/>
      <c r="J52" s="44"/>
      <c r="K52" s="42"/>
      <c r="L52" s="27"/>
      <c r="M52" s="42"/>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8"/>
    </row>
    <row r="53" s="6" customFormat="1" ht="39.0" customHeight="1" x14ac:dyDescent="0.15" spans="1:216">
      <c r="A53" s="35"/>
      <c r="B53" s="36" t="s">
        <v>167</v>
      </c>
      <c r="C53" s="38"/>
      <c r="D53" s="39"/>
      <c r="E53" s="30">
        <f>SUM(E54:E55)</f>
        <v>240565.14</v>
      </c>
      <c r="F53" s="30">
        <f>SUM(F54:F55)</f>
        <v>50050</v>
      </c>
      <c r="G53" s="30">
        <f>SUM(G54:G55)</f>
        <v>27000</v>
      </c>
      <c r="H53" s="31"/>
      <c r="I53" s="42"/>
      <c r="J53" s="42"/>
      <c r="K53" s="42"/>
      <c r="L53" s="27"/>
      <c r="M53" s="42"/>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row>
    <row r="54" s="7" customFormat="1" ht="92.0" customHeight="1" x14ac:dyDescent="0.15" spans="1:216">
      <c r="A54" s="40">
        <v>29</v>
      </c>
      <c r="B54" s="38" t="s">
        <v>178</v>
      </c>
      <c r="C54" s="38" t="s">
        <v>179</v>
      </c>
      <c r="D54" s="39" t="s">
        <v>98</v>
      </c>
      <c r="E54" s="42">
        <v>230000</v>
      </c>
      <c r="F54" s="39">
        <v>50000</v>
      </c>
      <c r="G54" s="42">
        <v>25000</v>
      </c>
      <c r="H54" s="38" t="s">
        <v>180</v>
      </c>
      <c r="I54" s="46">
        <v>44283</v>
      </c>
      <c r="J54" s="42" t="s">
        <v>181</v>
      </c>
      <c r="K54" s="42" t="s">
        <v>182</v>
      </c>
      <c r="L54" s="42" t="s">
        <v>44</v>
      </c>
      <c r="M54" s="42" t="s">
        <v>45</v>
      </c>
      <c r="HH54" s="8"/>
    </row>
    <row r="55" s="7" customFormat="1" ht="113.0" customHeight="1" x14ac:dyDescent="0.15" spans="1:216">
      <c r="A55" s="40">
        <v>30</v>
      </c>
      <c r="B55" s="38" t="s">
        <v>183</v>
      </c>
      <c r="C55" s="38" t="s">
        <v>184</v>
      </c>
      <c r="D55" s="39" t="s">
        <v>64</v>
      </c>
      <c r="E55" s="39">
        <v>10565.14</v>
      </c>
      <c r="F55" s="39">
        <v>50</v>
      </c>
      <c r="G55" s="39">
        <v>2000</v>
      </c>
      <c r="H55" s="41" t="s">
        <v>185</v>
      </c>
      <c r="I55" s="46">
        <v>44774</v>
      </c>
      <c r="J55" s="42" t="s">
        <v>186</v>
      </c>
      <c r="K55" s="42" t="s">
        <v>182</v>
      </c>
      <c r="L55" s="42" t="s">
        <v>29</v>
      </c>
      <c r="M55" s="42" t="s">
        <v>30</v>
      </c>
      <c r="HH55" s="8"/>
    </row>
    <row r="56" s="7" customFormat="1" ht="39.0" customHeight="1" x14ac:dyDescent="0.15" spans="1:219">
      <c r="A56" s="35" t="s">
        <v>187</v>
      </c>
      <c r="B56" s="37" t="s">
        <v>188</v>
      </c>
      <c r="C56" s="38"/>
      <c r="D56" s="39"/>
      <c r="E56" s="30">
        <f>E57+E62</f>
        <v>574150</v>
      </c>
      <c r="F56" s="30">
        <f>F57+F62</f>
        <v>44400</v>
      </c>
      <c r="G56" s="30">
        <f>G57+G62</f>
        <v>112000</v>
      </c>
      <c r="H56" s="31"/>
      <c r="I56" s="42"/>
      <c r="J56" s="42"/>
      <c r="K56" s="42"/>
      <c r="L56" s="27"/>
      <c r="M56" s="42"/>
      <c r="HI56" s="8"/>
      <c r="HJ56" s="8"/>
      <c r="HK56" s="8"/>
    </row>
    <row r="57" s="6" customFormat="1" ht="39.0" customHeight="1" x14ac:dyDescent="0.15" spans="1:216">
      <c r="A57" s="35"/>
      <c r="B57" s="36" t="s">
        <v>189</v>
      </c>
      <c r="C57" s="38"/>
      <c r="D57" s="39"/>
      <c r="E57" s="30">
        <f>SUM(E58:E61)</f>
        <v>224150</v>
      </c>
      <c r="F57" s="30">
        <f>SUM(F58:F61)</f>
        <v>0</v>
      </c>
      <c r="G57" s="30">
        <f>SUM(G58:G61)</f>
        <v>60000</v>
      </c>
      <c r="H57" s="31"/>
      <c r="I57" s="42"/>
      <c r="J57" s="42"/>
      <c r="K57" s="42"/>
      <c r="L57" s="27"/>
      <c r="M57" s="42"/>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row>
    <row r="58" s="7" customFormat="1" ht="92.0" customHeight="1" x14ac:dyDescent="0.15" spans="1:216">
      <c r="A58" s="40">
        <v>31</v>
      </c>
      <c r="B58" s="38" t="s">
        <v>190</v>
      </c>
      <c r="C58" s="38" t="s">
        <v>191</v>
      </c>
      <c r="D58" s="39" t="s">
        <v>192</v>
      </c>
      <c r="E58" s="39">
        <v>84150</v>
      </c>
      <c r="F58" s="39">
        <v>0</v>
      </c>
      <c r="G58" s="42">
        <v>20000</v>
      </c>
      <c r="H58" s="38" t="s">
        <v>193</v>
      </c>
      <c r="I58" s="46">
        <v>45015</v>
      </c>
      <c r="J58" s="42" t="s">
        <v>194</v>
      </c>
      <c r="K58" s="42" t="s">
        <v>195</v>
      </c>
      <c r="L58" s="42" t="s">
        <v>44</v>
      </c>
      <c r="M58" s="42" t="s">
        <v>30</v>
      </c>
      <c r="HH58" s="8"/>
    </row>
    <row r="59" s="7" customFormat="1" ht="92.0" customHeight="1" x14ac:dyDescent="0.15" spans="1:216">
      <c r="A59" s="40">
        <v>32</v>
      </c>
      <c r="B59" s="38" t="s">
        <v>196</v>
      </c>
      <c r="C59" s="38" t="s">
        <v>197</v>
      </c>
      <c r="D59" s="39" t="s">
        <v>192</v>
      </c>
      <c r="E59" s="39">
        <v>100000</v>
      </c>
      <c r="F59" s="39">
        <v>0</v>
      </c>
      <c r="G59" s="42">
        <v>20000</v>
      </c>
      <c r="H59" s="38" t="s">
        <v>198</v>
      </c>
      <c r="I59" s="46">
        <v>44956</v>
      </c>
      <c r="J59" s="42" t="s">
        <v>199</v>
      </c>
      <c r="K59" s="42" t="s">
        <v>195</v>
      </c>
      <c r="L59" s="42" t="s">
        <v>36</v>
      </c>
      <c r="M59" s="42" t="s">
        <v>30</v>
      </c>
      <c r="HH59" s="8"/>
    </row>
    <row r="60" s="7" customFormat="1" ht="92.0" customHeight="1" x14ac:dyDescent="0.15" spans="1:216">
      <c r="A60" s="40">
        <v>33</v>
      </c>
      <c r="B60" s="38" t="s">
        <v>200</v>
      </c>
      <c r="C60" s="38" t="s">
        <v>201</v>
      </c>
      <c r="D60" s="39" t="s">
        <v>192</v>
      </c>
      <c r="E60" s="39">
        <v>20000</v>
      </c>
      <c r="F60" s="39">
        <v>0</v>
      </c>
      <c r="G60" s="42">
        <v>10000</v>
      </c>
      <c r="H60" s="38" t="s">
        <v>54</v>
      </c>
      <c r="I60" s="46">
        <v>45076</v>
      </c>
      <c r="J60" s="42" t="s">
        <v>202</v>
      </c>
      <c r="K60" s="42" t="s">
        <v>195</v>
      </c>
      <c r="L60" s="42" t="s">
        <v>36</v>
      </c>
      <c r="M60" s="42" t="s">
        <v>30</v>
      </c>
      <c r="HH60" s="8"/>
    </row>
    <row r="61" s="7" customFormat="1" ht="92.0" customHeight="1" x14ac:dyDescent="0.15" spans="1:216">
      <c r="A61" s="40">
        <v>34</v>
      </c>
      <c r="B61" s="38" t="s">
        <v>203</v>
      </c>
      <c r="C61" s="38" t="s">
        <v>204</v>
      </c>
      <c r="D61" s="39" t="s">
        <v>192</v>
      </c>
      <c r="E61" s="39">
        <v>20000</v>
      </c>
      <c r="F61" s="39">
        <v>0</v>
      </c>
      <c r="G61" s="42">
        <v>10000</v>
      </c>
      <c r="H61" s="38" t="s">
        <v>54</v>
      </c>
      <c r="I61" s="46">
        <v>45076</v>
      </c>
      <c r="J61" s="42" t="s">
        <v>205</v>
      </c>
      <c r="K61" s="42" t="s">
        <v>195</v>
      </c>
      <c r="L61" s="42" t="s">
        <v>36</v>
      </c>
      <c r="M61" s="42" t="s">
        <v>30</v>
      </c>
      <c r="HH61" s="8"/>
    </row>
    <row r="62" s="6" customFormat="1" ht="39.0" customHeight="1" x14ac:dyDescent="0.15" spans="1:216">
      <c r="A62" s="35"/>
      <c r="B62" s="36" t="s">
        <v>38</v>
      </c>
      <c r="C62" s="38"/>
      <c r="D62" s="39"/>
      <c r="E62" s="30">
        <f>SUM(E63:E67)</f>
        <v>350000</v>
      </c>
      <c r="F62" s="30">
        <f>SUM(F63:F67)</f>
        <v>44400</v>
      </c>
      <c r="G62" s="30">
        <f>SUM(G63:G67)</f>
        <v>52000</v>
      </c>
      <c r="H62" s="31"/>
      <c r="I62" s="42"/>
      <c r="J62" s="42"/>
      <c r="K62" s="42"/>
      <c r="L62" s="27"/>
      <c r="M62" s="42"/>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row>
    <row r="63" s="7" customFormat="1" ht="103.0" customHeight="1" x14ac:dyDescent="0.15" spans="1:216">
      <c r="A63" s="40">
        <v>35</v>
      </c>
      <c r="B63" s="38" t="s">
        <v>206</v>
      </c>
      <c r="C63" s="38" t="s">
        <v>207</v>
      </c>
      <c r="D63" s="39" t="s">
        <v>72</v>
      </c>
      <c r="E63" s="39">
        <v>100000</v>
      </c>
      <c r="F63" s="39">
        <v>9000</v>
      </c>
      <c r="G63" s="39">
        <v>25000</v>
      </c>
      <c r="H63" s="38" t="s">
        <v>208</v>
      </c>
      <c r="I63" s="46">
        <v>44925</v>
      </c>
      <c r="J63" s="42" t="s">
        <v>209</v>
      </c>
      <c r="K63" s="42" t="s">
        <v>195</v>
      </c>
      <c r="L63" s="42" t="s">
        <v>44</v>
      </c>
      <c r="M63" s="42" t="s">
        <v>30</v>
      </c>
      <c r="HH63" s="8"/>
    </row>
    <row r="64" s="7" customFormat="1" ht="92.0" customHeight="1" x14ac:dyDescent="0.15" spans="1:216">
      <c r="A64" s="40">
        <v>36</v>
      </c>
      <c r="B64" s="38" t="s">
        <v>210</v>
      </c>
      <c r="C64" s="38" t="s">
        <v>211</v>
      </c>
      <c r="D64" s="39" t="s">
        <v>212</v>
      </c>
      <c r="E64" s="39">
        <v>126000</v>
      </c>
      <c r="F64" s="39">
        <v>2000</v>
      </c>
      <c r="G64" s="42">
        <v>13000</v>
      </c>
      <c r="H64" s="38" t="s">
        <v>213</v>
      </c>
      <c r="I64" s="46">
        <v>44803</v>
      </c>
      <c r="J64" s="42" t="s">
        <v>195</v>
      </c>
      <c r="K64" s="42" t="s">
        <v>195</v>
      </c>
      <c r="L64" s="42" t="s">
        <v>36</v>
      </c>
      <c r="M64" s="42" t="s">
        <v>214</v>
      </c>
      <c r="HH64" s="8"/>
    </row>
    <row r="65" s="7" customFormat="1" ht="92.0" customHeight="1" x14ac:dyDescent="0.15" spans="1:216">
      <c r="A65" s="40">
        <v>37</v>
      </c>
      <c r="B65" s="38" t="s">
        <v>215</v>
      </c>
      <c r="C65" s="38" t="s">
        <v>216</v>
      </c>
      <c r="D65" s="39" t="s">
        <v>217</v>
      </c>
      <c r="E65" s="39">
        <v>100000</v>
      </c>
      <c r="F65" s="39">
        <v>20000</v>
      </c>
      <c r="G65" s="42">
        <v>10000</v>
      </c>
      <c r="H65" s="38" t="s">
        <v>218</v>
      </c>
      <c r="I65" s="46">
        <v>44375</v>
      </c>
      <c r="J65" s="42" t="s">
        <v>219</v>
      </c>
      <c r="K65" s="42" t="s">
        <v>195</v>
      </c>
      <c r="L65" s="42" t="s">
        <v>36</v>
      </c>
      <c r="M65" s="42" t="s">
        <v>30</v>
      </c>
      <c r="HH65" s="8"/>
    </row>
    <row r="66" s="7" customFormat="1" ht="77.0" customHeight="1" x14ac:dyDescent="0.15" spans="1:216">
      <c r="A66" s="40">
        <v>38</v>
      </c>
      <c r="B66" s="38" t="s">
        <v>220</v>
      </c>
      <c r="C66" s="38" t="s">
        <v>221</v>
      </c>
      <c r="D66" s="39" t="s">
        <v>93</v>
      </c>
      <c r="E66" s="39">
        <v>12000</v>
      </c>
      <c r="F66" s="39">
        <v>10200</v>
      </c>
      <c r="G66" s="39">
        <v>2000</v>
      </c>
      <c r="H66" s="41" t="s">
        <v>222</v>
      </c>
      <c r="I66" s="46">
        <v>44378</v>
      </c>
      <c r="J66" s="42" t="s">
        <v>223</v>
      </c>
      <c r="K66" s="42" t="s">
        <v>195</v>
      </c>
      <c r="L66" s="42" t="s">
        <v>29</v>
      </c>
      <c r="M66" s="42" t="s">
        <v>30</v>
      </c>
      <c r="HH66" s="8"/>
    </row>
    <row r="67" s="7" customFormat="1" ht="72.0" customHeight="1" x14ac:dyDescent="0.15" spans="1:216">
      <c r="A67" s="40">
        <v>39</v>
      </c>
      <c r="B67" s="38" t="s">
        <v>224</v>
      </c>
      <c r="C67" s="38" t="s">
        <v>225</v>
      </c>
      <c r="D67" s="39" t="s">
        <v>72</v>
      </c>
      <c r="E67" s="39">
        <v>12000</v>
      </c>
      <c r="F67" s="39">
        <v>3200</v>
      </c>
      <c r="G67" s="39">
        <v>2000</v>
      </c>
      <c r="H67" s="41" t="s">
        <v>226</v>
      </c>
      <c r="I67" s="46">
        <v>44682</v>
      </c>
      <c r="J67" s="42" t="s">
        <v>227</v>
      </c>
      <c r="K67" s="42" t="s">
        <v>195</v>
      </c>
      <c r="L67" s="42" t="s">
        <v>29</v>
      </c>
      <c r="M67" s="42" t="s">
        <v>30</v>
      </c>
      <c r="HH67" s="8"/>
    </row>
    <row r="68" s="8" customFormat="1" ht="36.0" customHeight="1" x14ac:dyDescent="0.15" spans="1:218">
      <c r="A68" s="35" t="s">
        <v>228</v>
      </c>
      <c r="B68" s="37" t="s">
        <v>229</v>
      </c>
      <c r="C68" s="38"/>
      <c r="D68" s="39"/>
      <c r="E68" s="30">
        <f>E69</f>
        <v>18550</v>
      </c>
      <c r="F68" s="30">
        <f>F69</f>
        <v>5600</v>
      </c>
      <c r="G68" s="30">
        <f>G69</f>
        <v>12950</v>
      </c>
      <c r="H68" s="31"/>
      <c r="I68" s="42"/>
      <c r="J68" s="42"/>
      <c r="K68" s="42"/>
      <c r="L68" s="42"/>
      <c r="M68" s="42"/>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row>
    <row r="69" s="6" customFormat="1" ht="39.0" customHeight="1" x14ac:dyDescent="0.15" spans="1:216">
      <c r="A69" s="35"/>
      <c r="B69" s="36" t="s">
        <v>167</v>
      </c>
      <c r="C69" s="38"/>
      <c r="D69" s="39"/>
      <c r="E69" s="30">
        <f>SUM(E70:E71)</f>
        <v>18550</v>
      </c>
      <c r="F69" s="30">
        <f>SUM(F70:F71)</f>
        <v>5600</v>
      </c>
      <c r="G69" s="30">
        <f>SUM(G70:G71)</f>
        <v>12950</v>
      </c>
      <c r="H69" s="31"/>
      <c r="I69" s="42"/>
      <c r="J69" s="42"/>
      <c r="K69" s="42"/>
      <c r="L69" s="27"/>
      <c r="M69" s="42"/>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row>
    <row r="70" s="7" customFormat="1" ht="80.0" customHeight="1" x14ac:dyDescent="0.15" spans="1:216">
      <c r="A70" s="40">
        <v>40</v>
      </c>
      <c r="B70" s="38" t="s">
        <v>230</v>
      </c>
      <c r="C70" s="38" t="s">
        <v>231</v>
      </c>
      <c r="D70" s="39" t="s">
        <v>128</v>
      </c>
      <c r="E70" s="42">
        <v>8454</v>
      </c>
      <c r="F70" s="39">
        <v>2100</v>
      </c>
      <c r="G70" s="42">
        <v>6354</v>
      </c>
      <c r="H70" s="38" t="s">
        <v>232</v>
      </c>
      <c r="I70" s="46">
        <v>44803</v>
      </c>
      <c r="J70" s="42" t="s">
        <v>158</v>
      </c>
      <c r="K70" s="42" t="s">
        <v>158</v>
      </c>
      <c r="L70" s="42" t="s">
        <v>36</v>
      </c>
      <c r="M70" s="42" t="s">
        <v>159</v>
      </c>
      <c r="HH70" s="8"/>
    </row>
    <row r="71" s="7" customFormat="1" ht="83.0" customHeight="1" x14ac:dyDescent="0.15" spans="1:216">
      <c r="A71" s="40">
        <v>41</v>
      </c>
      <c r="B71" s="38" t="s">
        <v>233</v>
      </c>
      <c r="C71" s="38" t="s">
        <v>234</v>
      </c>
      <c r="D71" s="39" t="s">
        <v>128</v>
      </c>
      <c r="E71" s="42">
        <v>10096</v>
      </c>
      <c r="F71" s="39">
        <v>3500</v>
      </c>
      <c r="G71" s="42">
        <v>6596</v>
      </c>
      <c r="H71" s="38" t="s">
        <v>235</v>
      </c>
      <c r="I71" s="46">
        <v>44803</v>
      </c>
      <c r="J71" s="42" t="s">
        <v>158</v>
      </c>
      <c r="K71" s="42" t="s">
        <v>158</v>
      </c>
      <c r="L71" s="42" t="s">
        <v>36</v>
      </c>
      <c r="M71" s="42" t="s">
        <v>159</v>
      </c>
      <c r="HH71" s="8"/>
    </row>
    <row r="72" s="8" customFormat="1" ht="33.0" customHeight="1" x14ac:dyDescent="0.15" spans="1:218">
      <c r="A72" s="35" t="s">
        <v>236</v>
      </c>
      <c r="B72" s="37" t="s">
        <v>237</v>
      </c>
      <c r="C72" s="38"/>
      <c r="D72" s="39"/>
      <c r="E72" s="30">
        <f>+E73</f>
        <v>8000</v>
      </c>
      <c r="F72" s="30">
        <f>+F73</f>
        <v>2500</v>
      </c>
      <c r="G72" s="30">
        <f>G73</f>
        <v>5500</v>
      </c>
      <c r="H72" s="31"/>
      <c r="I72" s="42"/>
      <c r="J72" s="42"/>
      <c r="K72" s="42"/>
      <c r="L72" s="42"/>
      <c r="M72" s="42"/>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row>
    <row r="73" s="7" customFormat="1" ht="39.0" customHeight="1" x14ac:dyDescent="0.15" spans="1:216">
      <c r="A73" s="40"/>
      <c r="B73" s="36" t="s">
        <v>238</v>
      </c>
      <c r="C73" s="38"/>
      <c r="D73" s="39"/>
      <c r="E73" s="30">
        <f>E74</f>
        <v>8000</v>
      </c>
      <c r="F73" s="30">
        <f>F74</f>
        <v>2500</v>
      </c>
      <c r="G73" s="30">
        <f>G74</f>
        <v>5500</v>
      </c>
      <c r="H73" s="31"/>
      <c r="I73" s="46"/>
      <c r="J73" s="42"/>
      <c r="K73" s="42"/>
      <c r="L73" s="42"/>
      <c r="M73" s="42"/>
      <c r="HH73" s="8"/>
    </row>
    <row r="74" s="7" customFormat="1" ht="92.0" customHeight="1" x14ac:dyDescent="0.15" spans="1:216">
      <c r="A74" s="40">
        <v>42</v>
      </c>
      <c r="B74" s="38" t="s">
        <v>239</v>
      </c>
      <c r="C74" s="38" t="s">
        <v>240</v>
      </c>
      <c r="D74" s="39" t="s">
        <v>128</v>
      </c>
      <c r="E74" s="42">
        <v>8000</v>
      </c>
      <c r="F74" s="39">
        <v>2500</v>
      </c>
      <c r="G74" s="42">
        <v>5500</v>
      </c>
      <c r="H74" s="38" t="s">
        <v>241</v>
      </c>
      <c r="I74" s="46">
        <v>44711</v>
      </c>
      <c r="J74" s="42" t="s">
        <v>163</v>
      </c>
      <c r="K74" s="42" t="s">
        <v>163</v>
      </c>
      <c r="L74" s="42" t="s">
        <v>36</v>
      </c>
      <c r="M74" s="42" t="s">
        <v>164</v>
      </c>
      <c r="HH74" s="8"/>
    </row>
    <row r="75" s="7" customFormat="1" ht="39.0" customHeight="1" x14ac:dyDescent="0.15" spans="1:219">
      <c r="A75" s="35" t="s">
        <v>242</v>
      </c>
      <c r="B75" s="37" t="s">
        <v>243</v>
      </c>
      <c r="C75" s="38"/>
      <c r="D75" s="39"/>
      <c r="E75" s="30">
        <f>E76</f>
        <v>1429.7276</v>
      </c>
      <c r="F75" s="30">
        <f>F76</f>
        <v>2100</v>
      </c>
      <c r="G75" s="30">
        <f>G76</f>
        <v>1380</v>
      </c>
      <c r="H75" s="31"/>
      <c r="I75" s="42"/>
      <c r="J75" s="42"/>
      <c r="K75" s="42"/>
      <c r="L75" s="27"/>
      <c r="M75" s="42"/>
      <c r="HI75" s="8"/>
      <c r="HJ75" s="8"/>
      <c r="HK75" s="8"/>
    </row>
    <row r="76" s="6" customFormat="1" ht="39.0" customHeight="1" x14ac:dyDescent="0.15" spans="1:216">
      <c r="A76" s="35"/>
      <c r="B76" s="36" t="s">
        <v>238</v>
      </c>
      <c r="C76" s="38"/>
      <c r="D76" s="39"/>
      <c r="E76" s="30">
        <f>E77</f>
        <v>1429.7276</v>
      </c>
      <c r="F76" s="30">
        <f>F77</f>
        <v>2100</v>
      </c>
      <c r="G76" s="30">
        <f>G77</f>
        <v>1380</v>
      </c>
      <c r="H76" s="31"/>
      <c r="I76" s="42"/>
      <c r="J76" s="42"/>
      <c r="K76" s="42"/>
      <c r="L76" s="27"/>
      <c r="M76" s="42"/>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row>
    <row r="77" s="7" customFormat="1" ht="88.0" customHeight="1" x14ac:dyDescent="0.15" spans="1:216">
      <c r="A77" s="40">
        <v>43</v>
      </c>
      <c r="B77" s="38" t="s">
        <v>244</v>
      </c>
      <c r="C77" s="38" t="s">
        <v>245</v>
      </c>
      <c r="D77" s="39" t="s">
        <v>128</v>
      </c>
      <c r="E77" s="39">
        <v>1429.7276</v>
      </c>
      <c r="F77" s="39">
        <v>2100</v>
      </c>
      <c r="G77" s="39">
        <v>1380</v>
      </c>
      <c r="H77" s="41" t="s">
        <v>246</v>
      </c>
      <c r="I77" s="46">
        <v>44835</v>
      </c>
      <c r="J77" s="42" t="s">
        <v>247</v>
      </c>
      <c r="K77" s="42" t="s">
        <v>248</v>
      </c>
      <c r="L77" s="42" t="s">
        <v>29</v>
      </c>
      <c r="M77" s="42" t="s">
        <v>37</v>
      </c>
      <c r="HH77" s="8"/>
    </row>
    <row r="78" s="5" customFormat="1" ht="39.0" customHeight="1" x14ac:dyDescent="0.15" spans="1:13">
      <c r="A78" s="35" t="s">
        <v>249</v>
      </c>
      <c r="B78" s="37" t="s">
        <v>250</v>
      </c>
      <c r="C78" s="37"/>
      <c r="D78" s="30"/>
      <c r="E78" s="30">
        <f>E79+E81</f>
        <v>72000</v>
      </c>
      <c r="F78" s="30">
        <f>F79+F81</f>
        <v>3188</v>
      </c>
      <c r="G78" s="30">
        <f>G79+G81</f>
        <v>20000</v>
      </c>
      <c r="H78" s="31"/>
      <c r="I78" s="27"/>
      <c r="J78" s="27"/>
      <c r="K78" s="27"/>
      <c r="L78" s="27"/>
      <c r="M78" s="27"/>
    </row>
    <row r="79" s="6" customFormat="1" ht="39.0" customHeight="1" x14ac:dyDescent="0.15" spans="1:216">
      <c r="A79" s="35"/>
      <c r="B79" s="36" t="s">
        <v>149</v>
      </c>
      <c r="C79" s="38"/>
      <c r="D79" s="39"/>
      <c r="E79" s="30">
        <f>E80</f>
        <v>12000</v>
      </c>
      <c r="F79" s="30">
        <f>F80</f>
        <v>0</v>
      </c>
      <c r="G79" s="30">
        <f>G80</f>
        <v>10000</v>
      </c>
      <c r="H79" s="31"/>
      <c r="I79" s="42"/>
      <c r="J79" s="42"/>
      <c r="K79" s="42"/>
      <c r="L79" s="27"/>
      <c r="M79" s="42"/>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row>
    <row r="80" s="7" customFormat="1" ht="64.0" customHeight="1" x14ac:dyDescent="0.15" spans="1:216">
      <c r="A80" s="40">
        <v>44</v>
      </c>
      <c r="B80" s="38" t="s">
        <v>251</v>
      </c>
      <c r="C80" s="38" t="s">
        <v>252</v>
      </c>
      <c r="D80" s="39" t="s">
        <v>25</v>
      </c>
      <c r="E80" s="39">
        <v>12000</v>
      </c>
      <c r="F80" s="39">
        <v>0</v>
      </c>
      <c r="G80" s="42">
        <v>10000</v>
      </c>
      <c r="H80" s="38" t="s">
        <v>253</v>
      </c>
      <c r="I80" s="46">
        <v>45046</v>
      </c>
      <c r="J80" s="42" t="s">
        <v>60</v>
      </c>
      <c r="K80" s="42" t="s">
        <v>254</v>
      </c>
      <c r="L80" s="42" t="s">
        <v>36</v>
      </c>
      <c r="M80" s="42" t="s">
        <v>45</v>
      </c>
      <c r="HH80" s="8"/>
    </row>
    <row r="81" s="6" customFormat="1" ht="39.0" customHeight="1" x14ac:dyDescent="0.15" spans="1:216">
      <c r="A81" s="35"/>
      <c r="B81" s="36" t="s">
        <v>255</v>
      </c>
      <c r="C81" s="38"/>
      <c r="D81" s="39"/>
      <c r="E81" s="30">
        <f>E82</f>
        <v>60000</v>
      </c>
      <c r="F81" s="30">
        <f>F82</f>
        <v>3188</v>
      </c>
      <c r="G81" s="30">
        <f>G82</f>
        <v>10000</v>
      </c>
      <c r="H81" s="31"/>
      <c r="I81" s="42"/>
      <c r="J81" s="42"/>
      <c r="K81" s="42"/>
      <c r="L81" s="27"/>
      <c r="M81" s="42"/>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row>
    <row r="82" s="7" customFormat="1" ht="82.0" customHeight="1" x14ac:dyDescent="0.15" spans="1:216">
      <c r="A82" s="40">
        <v>45</v>
      </c>
      <c r="B82" s="38" t="s">
        <v>256</v>
      </c>
      <c r="C82" s="38" t="s">
        <v>257</v>
      </c>
      <c r="D82" s="39" t="s">
        <v>72</v>
      </c>
      <c r="E82" s="39">
        <v>60000</v>
      </c>
      <c r="F82" s="39">
        <v>3188</v>
      </c>
      <c r="G82" s="42">
        <v>10000</v>
      </c>
      <c r="H82" s="38" t="s">
        <v>258</v>
      </c>
      <c r="I82" s="46">
        <v>44834</v>
      </c>
      <c r="J82" s="42" t="s">
        <v>60</v>
      </c>
      <c r="K82" s="42" t="s">
        <v>254</v>
      </c>
      <c r="L82" s="42" t="s">
        <v>36</v>
      </c>
      <c r="M82" s="47" t="s">
        <v>61</v>
      </c>
      <c r="HH82" s="8"/>
    </row>
  </sheetData>
  <mergeCells count="17">
    <mergeCell ref="A2:M2"/>
    <mergeCell ref="K3:M3"/>
    <mergeCell ref="B7:C7"/>
    <mergeCell ref="B8:C8"/>
    <mergeCell ref="B9:C9"/>
    <mergeCell ref="A4:A6"/>
    <mergeCell ref="B4:B6"/>
    <mergeCell ref="C4:C6"/>
    <mergeCell ref="D4:D6"/>
    <mergeCell ref="E4:E6"/>
    <mergeCell ref="F4:F6"/>
    <mergeCell ref="I4:I6"/>
    <mergeCell ref="J4:J6"/>
    <mergeCell ref="K4:K6"/>
    <mergeCell ref="L4:L6"/>
    <mergeCell ref="M4:M6"/>
    <mergeCell ref="G4:H5"/>
  </mergeCells>
  <phoneticPr fontId="0" type="noConversion"/>
  <pageMargins left="0.7512949583098645" right="0.7512949583098645" top="0.9998749560258521" bottom="0.9998749560258521" header="0.49993747801292604" footer="0.49993747801292604"/>
  <pageSetup paperSize="9" scale="85" orientation="landscape" fitToHeight="0"/>
  <headerFooter>
    <oddFooter>&amp;L&amp;C&amp;"宋体,常规"&amp;12第 &amp;"宋体,常规"&amp;12&amp;P&amp;"宋体,常规"&amp;12 页&amp;R</oddFooter>
  </headerFooter>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Yozo_Office27021597764231179</Application>
  <Company>河源市发展改革局</Company>
</Properties>
</file>

<file path=docProps/core.xml><?xml version="1.0" encoding="utf-8"?>
<cp:coreProperties xmlns:cp="http://schemas.openxmlformats.org/package/2006/metadata/core-properties" xmlns:dc="http://purl.org/dc/elements/1.1/" xmlns:dcterms="http://purl.org/dc/terms/" xmlns:xsi="http://www.w3.org/2001/XMLSchema-instance">
  <dc:creator>叶建新</dc:creator>
  <cp:lastModifiedBy>huawei</cp:lastModifiedBy>
  <cp:revision>0</cp:revision>
  <cp:lastPrinted>2023-03-29T02:40:28Z</cp:lastPrinted>
  <dcterms:created xsi:type="dcterms:W3CDTF">2023-03-14T08:22:00Z</dcterms:created>
  <dcterms:modified xsi:type="dcterms:W3CDTF">2023-04-06T02:46:04Z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2052-11.1.0.13703</vt:lpwstr>
  </property>
  <property fmtid="{D5CDD505-2E9C-101B-9397-08002B2CF9AE}" pid="3" name="ICV">
    <vt:lpwstr>D95E4A6785FF47F8B19C8F603A78AED7</vt:lpwstr>
  </property>
</Properties>
</file>