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500"/>
  </bookViews>
  <sheets>
    <sheet name="表一" sheetId="1" r:id="rId1"/>
    <sheet name="表二" sheetId="5" r:id="rId2"/>
    <sheet name="表三" sheetId="2" r:id="rId3"/>
    <sheet name="表四" sheetId="6" r:id="rId4"/>
    <sheet name="表五" sheetId="3" r:id="rId5"/>
    <sheet name="表六" sheetId="4" r:id="rId6"/>
  </sheets>
  <definedNames>
    <definedName name="_xlnm._FilterDatabase" localSheetId="2" hidden="1">表三!$4:$566</definedName>
    <definedName name="_xlnm._FilterDatabase" localSheetId="4" hidden="1">表五!$A$5:$H$213</definedName>
    <definedName name="_xlnm.Print_Area" localSheetId="1">表二!$A$1:$D$38</definedName>
    <definedName name="_xlnm.Print_Area" localSheetId="5">表六!$A$1:$D$16</definedName>
    <definedName name="_xlnm.Print_Area" localSheetId="4">表五!$A$1:$F$41</definedName>
    <definedName name="_xlnm.Print_Area" localSheetId="0">表一!$A$1:$D$39</definedName>
    <definedName name="_xlnm.Print_Titles" localSheetId="2">表三!$4:$4</definedName>
    <definedName name="_xlnm.Print_Titles" localSheetId="3">表四!$1:$4</definedName>
    <definedName name="_xlnm.Print_Titles" localSheetId="4">表五!$1:$6</definedName>
  </definedNames>
  <calcPr calcId="144525"/>
</workbook>
</file>

<file path=xl/calcChain.xml><?xml version="1.0" encoding="utf-8"?>
<calcChain xmlns="http://schemas.openxmlformats.org/spreadsheetml/2006/main">
  <c r="D16" i="4"/>
  <c r="B16"/>
  <c r="B12"/>
  <c r="F40" i="3"/>
  <c r="E40"/>
  <c r="C40"/>
  <c r="B40"/>
  <c r="F35"/>
  <c r="E35"/>
  <c r="F34"/>
  <c r="E34"/>
  <c r="F33"/>
  <c r="E33"/>
  <c r="F31"/>
  <c r="E31"/>
  <c r="F29"/>
  <c r="E26"/>
  <c r="C25"/>
  <c r="B25"/>
  <c r="C24"/>
  <c r="B24"/>
  <c r="F23"/>
  <c r="E23"/>
  <c r="C23"/>
  <c r="B23"/>
  <c r="C21"/>
  <c r="B21"/>
  <c r="F18"/>
  <c r="E18"/>
  <c r="C14"/>
  <c r="B14"/>
  <c r="F12"/>
  <c r="E12"/>
  <c r="C10"/>
  <c r="B10"/>
  <c r="F9"/>
  <c r="E9"/>
  <c r="F7"/>
  <c r="E7"/>
  <c r="K29" i="6"/>
  <c r="J29"/>
  <c r="I29"/>
  <c r="H29"/>
  <c r="G29"/>
  <c r="F29"/>
  <c r="E29"/>
  <c r="D29"/>
  <c r="C29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C679" i="2"/>
  <c r="C678"/>
  <c r="C676"/>
  <c r="C674"/>
  <c r="C661"/>
  <c r="C660"/>
  <c r="C654"/>
  <c r="C648"/>
  <c r="C635"/>
  <c r="C630"/>
  <c r="C629"/>
  <c r="C627"/>
  <c r="C619"/>
  <c r="C618"/>
  <c r="C616"/>
  <c r="C607"/>
  <c r="C602"/>
  <c r="C601"/>
  <c r="C599"/>
  <c r="C593"/>
  <c r="C588"/>
  <c r="C582"/>
  <c r="C576"/>
  <c r="C561"/>
  <c r="C560"/>
  <c r="C552"/>
  <c r="C550"/>
  <c r="C545"/>
  <c r="C528"/>
  <c r="C516"/>
  <c r="C497"/>
  <c r="C496"/>
  <c r="C494"/>
  <c r="C492"/>
  <c r="C490"/>
  <c r="C488"/>
  <c r="C481"/>
  <c r="C480"/>
  <c r="C473"/>
  <c r="C461"/>
  <c r="C460"/>
  <c r="C458"/>
  <c r="C455"/>
  <c r="C451"/>
  <c r="C448"/>
  <c r="C443"/>
  <c r="C434"/>
  <c r="C430"/>
  <c r="C418"/>
  <c r="C414"/>
  <c r="C407"/>
  <c r="C403"/>
  <c r="C402"/>
  <c r="C400"/>
  <c r="C397"/>
  <c r="C394"/>
  <c r="C392"/>
  <c r="C389"/>
  <c r="C386"/>
  <c r="C383"/>
  <c r="C379"/>
  <c r="C370"/>
  <c r="C364"/>
  <c r="C359"/>
  <c r="C351"/>
  <c r="C348"/>
  <c r="C343"/>
  <c r="C333"/>
  <c r="C321"/>
  <c r="C320"/>
  <c r="C317"/>
  <c r="C313"/>
  <c r="C303"/>
  <c r="C287"/>
  <c r="C283"/>
  <c r="C276"/>
  <c r="C269"/>
  <c r="C265"/>
  <c r="C261"/>
  <c r="C260"/>
  <c r="C258"/>
  <c r="C252"/>
  <c r="C237"/>
  <c r="C233"/>
  <c r="C230"/>
  <c r="C224"/>
  <c r="C214"/>
  <c r="C212"/>
  <c r="C210"/>
  <c r="C192"/>
  <c r="C189"/>
  <c r="C188"/>
  <c r="C180"/>
  <c r="C174"/>
  <c r="C169"/>
  <c r="C164"/>
  <c r="C158"/>
  <c r="C152"/>
  <c r="C146"/>
  <c r="C139"/>
  <c r="C135"/>
  <c r="C126"/>
  <c r="C121"/>
  <c r="C105"/>
  <c r="C102"/>
  <c r="C94"/>
  <c r="C87"/>
  <c r="C78"/>
  <c r="C71"/>
  <c r="C63"/>
  <c r="C54"/>
  <c r="C44"/>
  <c r="C35"/>
  <c r="C27"/>
  <c r="C18"/>
  <c r="C7"/>
  <c r="C6"/>
  <c r="D38" i="5"/>
  <c r="B38"/>
  <c r="D32"/>
  <c r="D29"/>
  <c r="B10"/>
  <c r="B6"/>
  <c r="B5"/>
  <c r="D39" i="1"/>
  <c r="B39"/>
  <c r="D33"/>
  <c r="D30"/>
  <c r="B10"/>
  <c r="B6"/>
  <c r="D5"/>
  <c r="B5"/>
</calcChain>
</file>

<file path=xl/sharedStrings.xml><?xml version="1.0" encoding="utf-8"?>
<sst xmlns="http://schemas.openxmlformats.org/spreadsheetml/2006/main" count="1600" uniqueCount="1382">
  <si>
    <t>表一</t>
  </si>
  <si>
    <t>2017年源城区一般公共预算收支完成情况表</t>
  </si>
  <si>
    <t>单位：万元</t>
  </si>
  <si>
    <t>预算科目</t>
  </si>
  <si>
    <t>2017年完成数</t>
  </si>
  <si>
    <t>一、本级收入合计</t>
  </si>
  <si>
    <t>一、本级支出合计</t>
  </si>
  <si>
    <t>1.税收收入</t>
  </si>
  <si>
    <t>1.一般公共服务支出</t>
  </si>
  <si>
    <t>地税</t>
  </si>
  <si>
    <t>2.外交支出</t>
  </si>
  <si>
    <t>国税</t>
  </si>
  <si>
    <t>3.国防支出</t>
  </si>
  <si>
    <t>2.非税收入</t>
  </si>
  <si>
    <t>4.公共安全支出</t>
  </si>
  <si>
    <t>二、转移性收入</t>
  </si>
  <si>
    <t>5.教育支出</t>
  </si>
  <si>
    <t>1. 上级补助收入</t>
  </si>
  <si>
    <t>6.科学技术支出</t>
  </si>
  <si>
    <t>2.一次性专款收入</t>
  </si>
  <si>
    <t>7.文化体育与传媒支出</t>
  </si>
  <si>
    <t>三、上年结转结余收入</t>
  </si>
  <si>
    <t>8.社会保障和就业支出</t>
  </si>
  <si>
    <t>四、调入资金</t>
  </si>
  <si>
    <t>9.医疗卫生与计划生育支出</t>
  </si>
  <si>
    <t>五、地方政府债券收入</t>
  </si>
  <si>
    <t>10.节能环保支出</t>
  </si>
  <si>
    <t>六、调入预算稳定调节基金</t>
  </si>
  <si>
    <t>11.城乡社区支出</t>
  </si>
  <si>
    <t>12.农林水支出</t>
  </si>
  <si>
    <t>13.交通运输支出</t>
  </si>
  <si>
    <t>14.资源勘探信息等支出</t>
  </si>
  <si>
    <t>15.商业服务业等支出</t>
  </si>
  <si>
    <t>16.金融支出</t>
  </si>
  <si>
    <t>17.援助其他地区支出</t>
  </si>
  <si>
    <t>18.国土海洋气象等支出</t>
  </si>
  <si>
    <t>19.住房保障支出</t>
  </si>
  <si>
    <t>20.粮油物资储备支出</t>
  </si>
  <si>
    <t>21.预备费</t>
  </si>
  <si>
    <t>22.其他支出</t>
  </si>
  <si>
    <t>23.债务付息支出</t>
  </si>
  <si>
    <t>24.债务发行费用支出</t>
  </si>
  <si>
    <t>二、上解上级支出</t>
  </si>
  <si>
    <t xml:space="preserve">    体制上解支出</t>
  </si>
  <si>
    <t xml:space="preserve">    出口退税专项上解支出</t>
  </si>
  <si>
    <t xml:space="preserve">    专项上解支出</t>
  </si>
  <si>
    <t>三、调出资金</t>
  </si>
  <si>
    <t>四、债务还本支出</t>
  </si>
  <si>
    <t>五、年终结转结余</t>
  </si>
  <si>
    <t>收入总计</t>
  </si>
  <si>
    <t>支出总计</t>
  </si>
  <si>
    <t>说明：2017年完成数为简报数（即批复决算前数据）</t>
  </si>
  <si>
    <t>表二</t>
  </si>
  <si>
    <t>2018年源城区一般公共预算收支表</t>
  </si>
  <si>
    <t>2018年预算数</t>
  </si>
  <si>
    <t>表三</t>
  </si>
  <si>
    <t>2018年源城区一般公共预算支出功能分类表</t>
  </si>
  <si>
    <t>单位:万元</t>
  </si>
  <si>
    <t>支出功能科目编码</t>
  </si>
  <si>
    <t>支出功能科目名称</t>
  </si>
  <si>
    <t>合计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</si>
  <si>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</si>
  <si>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</si>
  <si>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</si>
  <si>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</si>
  <si>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</si>
  <si>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</t>
  </si>
  <si>
    <t xml:space="preserve">    2010102</t>
  </si>
  <si>
    <t xml:space="preserve">    一般行政管理事务</t>
  </si>
  <si>
    <t xml:space="preserve">    2010103</t>
  </si>
  <si>
    <t xml:space="preserve">    机关服务</t>
  </si>
  <si>
    <t xml:space="preserve">    2010104</t>
  </si>
  <si>
    <t xml:space="preserve">    人大会议</t>
  </si>
  <si>
    <t xml:space="preserve">    2010106</t>
  </si>
  <si>
    <t xml:space="preserve">    人大监督</t>
  </si>
  <si>
    <t xml:space="preserve">    2010107</t>
  </si>
  <si>
    <t xml:space="preserve">    人大代表履职能力提升</t>
  </si>
  <si>
    <t xml:space="preserve">    2010108</t>
  </si>
  <si>
    <t xml:space="preserve">    代表工作</t>
  </si>
  <si>
    <t xml:space="preserve">    2010109</t>
  </si>
  <si>
    <t xml:space="preserve">    人大信访工作</t>
  </si>
  <si>
    <t xml:space="preserve">    2010150</t>
  </si>
  <si>
    <t xml:space="preserve">    事业运行</t>
  </si>
  <si>
    <t xml:space="preserve">    2010199</t>
  </si>
  <si>
    <t xml:space="preserve">    其他人大事务支出</t>
  </si>
  <si>
    <t xml:space="preserve">  20102</t>
  </si>
  <si>
    <t xml:space="preserve">  政协事务</t>
  </si>
  <si>
    <t xml:space="preserve">    2010201</t>
  </si>
  <si>
    <t xml:space="preserve">    2010202</t>
  </si>
  <si>
    <t xml:space="preserve">    2010203</t>
  </si>
  <si>
    <t xml:space="preserve">    2010204</t>
  </si>
  <si>
    <t xml:space="preserve">    政协会议</t>
  </si>
  <si>
    <t xml:space="preserve">    2010205</t>
  </si>
  <si>
    <t xml:space="preserve">    委员视察</t>
  </si>
  <si>
    <t xml:space="preserve">    2010206</t>
  </si>
  <si>
    <t xml:space="preserve">    参政议政</t>
  </si>
  <si>
    <t xml:space="preserve">    2010250</t>
  </si>
  <si>
    <t xml:space="preserve">    2010299</t>
  </si>
  <si>
    <t xml:space="preserve">    其他政协事务支出</t>
  </si>
  <si>
    <t xml:space="preserve">  20103</t>
  </si>
  <si>
    <t xml:space="preserve">  政府办公厅（室）及相关机构事务</t>
  </si>
  <si>
    <t xml:space="preserve">    2010301</t>
  </si>
  <si>
    <t xml:space="preserve">    2010302</t>
  </si>
  <si>
    <t xml:space="preserve">    2010303</t>
  </si>
  <si>
    <t xml:space="preserve">    2010307</t>
  </si>
  <si>
    <t xml:space="preserve">    法制建设</t>
  </si>
  <si>
    <t xml:space="preserve">    2010308</t>
  </si>
  <si>
    <t xml:space="preserve">    信访事务</t>
  </si>
  <si>
    <t xml:space="preserve">    2010350</t>
  </si>
  <si>
    <t xml:space="preserve">    2010399</t>
  </si>
  <si>
    <t xml:space="preserve">    其他政府办公厅（室）及相关机构事务支出</t>
  </si>
  <si>
    <t xml:space="preserve">  20104</t>
  </si>
  <si>
    <t xml:space="preserve">  发展与改革事务</t>
  </si>
  <si>
    <t xml:space="preserve">    2010401</t>
  </si>
  <si>
    <t xml:space="preserve">    2010404</t>
  </si>
  <si>
    <t xml:space="preserve">    战略规划与实施</t>
  </si>
  <si>
    <t xml:space="preserve">    2010405</t>
  </si>
  <si>
    <t xml:space="preserve">    日常经济运行调节</t>
  </si>
  <si>
    <t xml:space="preserve">    2010406</t>
  </si>
  <si>
    <t xml:space="preserve">    社会事业发展规划</t>
  </si>
  <si>
    <t xml:space="preserve">    2010407</t>
  </si>
  <si>
    <t xml:space="preserve">    经济体制改革研究</t>
  </si>
  <si>
    <t xml:space="preserve">    2010408</t>
  </si>
  <si>
    <t xml:space="preserve">    物价管理</t>
  </si>
  <si>
    <t xml:space="preserve">    2010450</t>
  </si>
  <si>
    <t xml:space="preserve">    2010499</t>
  </si>
  <si>
    <t xml:space="preserve">    其他发展与改革事务支出</t>
  </si>
  <si>
    <t xml:space="preserve">  20105</t>
  </si>
  <si>
    <t xml:space="preserve">  统计信息事务</t>
  </si>
  <si>
    <t xml:space="preserve">    2010501</t>
  </si>
  <si>
    <t xml:space="preserve">    2010502</t>
  </si>
  <si>
    <t xml:space="preserve">    2010504</t>
  </si>
  <si>
    <t xml:space="preserve">    信息事务</t>
  </si>
  <si>
    <t xml:space="preserve">    2010505</t>
  </si>
  <si>
    <t xml:space="preserve">    专项统计业务</t>
  </si>
  <si>
    <t xml:space="preserve">    2010506</t>
  </si>
  <si>
    <t xml:space="preserve">    统计管理</t>
  </si>
  <si>
    <t xml:space="preserve">    2010507</t>
  </si>
  <si>
    <t xml:space="preserve">    专项普查活动</t>
  </si>
  <si>
    <t xml:space="preserve">    2010508</t>
  </si>
  <si>
    <t xml:space="preserve">    统计抽样调查</t>
  </si>
  <si>
    <t xml:space="preserve">    2010550</t>
  </si>
  <si>
    <t xml:space="preserve">    2010599</t>
  </si>
  <si>
    <t xml:space="preserve">    其他统计信息事务支出</t>
  </si>
  <si>
    <t xml:space="preserve">  20106</t>
  </si>
  <si>
    <t xml:space="preserve">  财政事务</t>
  </si>
  <si>
    <t xml:space="preserve">    2010601</t>
  </si>
  <si>
    <t xml:space="preserve">    2010602</t>
  </si>
  <si>
    <t xml:space="preserve">    2010603</t>
  </si>
  <si>
    <t xml:space="preserve">    2010604</t>
  </si>
  <si>
    <t xml:space="preserve">    预算改革业务</t>
  </si>
  <si>
    <t xml:space="preserve">    2010605</t>
  </si>
  <si>
    <t xml:space="preserve">    财政国库业务</t>
  </si>
  <si>
    <t xml:space="preserve">    2010607</t>
  </si>
  <si>
    <t xml:space="preserve">    信息化建设</t>
  </si>
  <si>
    <t xml:space="preserve">    2010650</t>
  </si>
  <si>
    <t xml:space="preserve">    2010699</t>
  </si>
  <si>
    <t xml:space="preserve">    其他财政事务支出</t>
  </si>
  <si>
    <t xml:space="preserve">  20107</t>
  </si>
  <si>
    <t xml:space="preserve">  税收事务</t>
  </si>
  <si>
    <t xml:space="preserve">    2010701</t>
  </si>
  <si>
    <t xml:space="preserve">    2010704</t>
  </si>
  <si>
    <t xml:space="preserve">    税务办案</t>
  </si>
  <si>
    <t xml:space="preserve">    2010706</t>
  </si>
  <si>
    <t xml:space="preserve">    代扣代收代征税款手续费</t>
  </si>
  <si>
    <t xml:space="preserve">    2010707</t>
  </si>
  <si>
    <t xml:space="preserve">    税务宣传</t>
  </si>
  <si>
    <t xml:space="preserve">    2010708</t>
  </si>
  <si>
    <t xml:space="preserve">    协税护税</t>
  </si>
  <si>
    <t xml:space="preserve">    2010709</t>
  </si>
  <si>
    <t xml:space="preserve">    2010799</t>
  </si>
  <si>
    <t xml:space="preserve">    其他税收事务支出</t>
  </si>
  <si>
    <t xml:space="preserve">  20108</t>
  </si>
  <si>
    <t xml:space="preserve">  审计事务</t>
  </si>
  <si>
    <t xml:space="preserve">    2010801</t>
  </si>
  <si>
    <t xml:space="preserve">    2010802</t>
  </si>
  <si>
    <t xml:space="preserve">    2010803</t>
  </si>
  <si>
    <t xml:space="preserve">    2010804</t>
  </si>
  <si>
    <t xml:space="preserve">    审计业务</t>
  </si>
  <si>
    <t xml:space="preserve">    2010806</t>
  </si>
  <si>
    <t xml:space="preserve">    2010850</t>
  </si>
  <si>
    <t xml:space="preserve">  20110</t>
  </si>
  <si>
    <t xml:space="preserve">  人力资源事务</t>
  </si>
  <si>
    <t xml:space="preserve">    2011001</t>
  </si>
  <si>
    <t xml:space="preserve">    2011002</t>
  </si>
  <si>
    <t xml:space="preserve">    2011003</t>
  </si>
  <si>
    <t xml:space="preserve">    2011006</t>
  </si>
  <si>
    <t xml:space="preserve">    军队转业干部安置</t>
  </si>
  <si>
    <t xml:space="preserve">    2011008</t>
  </si>
  <si>
    <t xml:space="preserve">    引进人才费用</t>
  </si>
  <si>
    <t xml:space="preserve">    2011011</t>
  </si>
  <si>
    <t xml:space="preserve">    公务员招考</t>
  </si>
  <si>
    <t xml:space="preserve">    2011050</t>
  </si>
  <si>
    <t xml:space="preserve">    2011099</t>
  </si>
  <si>
    <t xml:space="preserve">    其他人力资源事务支出</t>
  </si>
  <si>
    <t xml:space="preserve">  20111</t>
  </si>
  <si>
    <t xml:space="preserve">  纪检监察事务</t>
  </si>
  <si>
    <t xml:space="preserve">    2011101</t>
  </si>
  <si>
    <t xml:space="preserve">    2011102</t>
  </si>
  <si>
    <t xml:space="preserve">    2011103</t>
  </si>
  <si>
    <t xml:space="preserve">    2011105</t>
  </si>
  <si>
    <t xml:space="preserve">    派驻派出机构</t>
  </si>
  <si>
    <t xml:space="preserve">    2011150</t>
  </si>
  <si>
    <t xml:space="preserve">    2011199</t>
  </si>
  <si>
    <t xml:space="preserve">    其他纪检监察事务支出</t>
  </si>
  <si>
    <t xml:space="preserve">  20113</t>
  </si>
  <si>
    <t xml:space="preserve">  商贸事务</t>
  </si>
  <si>
    <t xml:space="preserve">    2011301</t>
  </si>
  <si>
    <t xml:space="preserve">    2011302</t>
  </si>
  <si>
    <t xml:space="preserve">    2011304</t>
  </si>
  <si>
    <t xml:space="preserve">    对外贸易管理</t>
  </si>
  <si>
    <t xml:space="preserve">    2011306</t>
  </si>
  <si>
    <t xml:space="preserve">    外资管理</t>
  </si>
  <si>
    <t xml:space="preserve">    2011308</t>
  </si>
  <si>
    <t xml:space="preserve">    招商引资</t>
  </si>
  <si>
    <t xml:space="preserve">    2011350</t>
  </si>
  <si>
    <t xml:space="preserve">    2011399</t>
  </si>
  <si>
    <t xml:space="preserve">    其他商贸事务支出</t>
  </si>
  <si>
    <t xml:space="preserve">  20114</t>
  </si>
  <si>
    <t xml:space="preserve">  知识产权事务</t>
  </si>
  <si>
    <t xml:space="preserve">    2011402</t>
  </si>
  <si>
    <t xml:space="preserve">    2011499</t>
  </si>
  <si>
    <t xml:space="preserve">    其他知识产权事务支出</t>
  </si>
  <si>
    <t xml:space="preserve">  20115</t>
  </si>
  <si>
    <t xml:space="preserve">  工商行政管理事务</t>
  </si>
  <si>
    <t xml:space="preserve">    2011501</t>
  </si>
  <si>
    <t xml:space="preserve">    2011502</t>
  </si>
  <si>
    <t xml:space="preserve">    2011504</t>
  </si>
  <si>
    <t xml:space="preserve">    工商行政管理专项</t>
  </si>
  <si>
    <t xml:space="preserve">    2011505</t>
  </si>
  <si>
    <t xml:space="preserve">    执法办案专项</t>
  </si>
  <si>
    <t xml:space="preserve">    2011506</t>
  </si>
  <si>
    <t xml:space="preserve">    消费者权益保护</t>
  </si>
  <si>
    <t xml:space="preserve">    2011507</t>
  </si>
  <si>
    <t xml:space="preserve">    2011550</t>
  </si>
  <si>
    <t xml:space="preserve">    2011599</t>
  </si>
  <si>
    <t xml:space="preserve">    其他工商行政管理事务支出</t>
  </si>
  <si>
    <t xml:space="preserve">  20117</t>
  </si>
  <si>
    <t xml:space="preserve">  质量技术监督与检验检疫事务</t>
  </si>
  <si>
    <t xml:space="preserve">    2011701</t>
  </si>
  <si>
    <t xml:space="preserve">    2011706</t>
  </si>
  <si>
    <t xml:space="preserve">    质量技术监督行政执法及业务管理</t>
  </si>
  <si>
    <t xml:space="preserve">    2011707</t>
  </si>
  <si>
    <t xml:space="preserve">    质量技术监督技术支持</t>
  </si>
  <si>
    <t xml:space="preserve">    2011799</t>
  </si>
  <si>
    <t xml:space="preserve">    其他质量技术监督与检验检疫事务支出</t>
  </si>
  <si>
    <t xml:space="preserve">  20123</t>
  </si>
  <si>
    <t xml:space="preserve">  民族事务</t>
  </si>
  <si>
    <t xml:space="preserve">    2012399</t>
  </si>
  <si>
    <t xml:space="preserve">    其他民族事务支出</t>
  </si>
  <si>
    <t xml:space="preserve">  20124</t>
  </si>
  <si>
    <t xml:space="preserve">  宗教事务</t>
  </si>
  <si>
    <t xml:space="preserve">    2012401</t>
  </si>
  <si>
    <t xml:space="preserve">    2012402</t>
  </si>
  <si>
    <t xml:space="preserve">    2012450</t>
  </si>
  <si>
    <t xml:space="preserve">    2012499</t>
  </si>
  <si>
    <t xml:space="preserve">    其他宗教事务支出</t>
  </si>
  <si>
    <t xml:space="preserve">  20125</t>
  </si>
  <si>
    <t xml:space="preserve">  港澳台侨事务</t>
  </si>
  <si>
    <t xml:space="preserve">    2012501</t>
  </si>
  <si>
    <t xml:space="preserve">    2012502</t>
  </si>
  <si>
    <t xml:space="preserve">    2012503</t>
  </si>
  <si>
    <t xml:space="preserve">    2012504</t>
  </si>
  <si>
    <t xml:space="preserve">    港澳事务</t>
  </si>
  <si>
    <t xml:space="preserve">    2012505</t>
  </si>
  <si>
    <t xml:space="preserve">    台湾事务</t>
  </si>
  <si>
    <t xml:space="preserve">    2012506</t>
  </si>
  <si>
    <t xml:space="preserve">    华侨事务</t>
  </si>
  <si>
    <t xml:space="preserve">    2012550</t>
  </si>
  <si>
    <t xml:space="preserve">    2012599</t>
  </si>
  <si>
    <t xml:space="preserve">    其他港澳台侨事务支出</t>
  </si>
  <si>
    <t xml:space="preserve">  20126</t>
  </si>
  <si>
    <t xml:space="preserve">  档案事务</t>
  </si>
  <si>
    <t xml:space="preserve">    2012601</t>
  </si>
  <si>
    <t xml:space="preserve">    2012604</t>
  </si>
  <si>
    <t xml:space="preserve">    档案馆</t>
  </si>
  <si>
    <t xml:space="preserve">    2012699</t>
  </si>
  <si>
    <t xml:space="preserve">    其他档案事务支出</t>
  </si>
  <si>
    <t xml:space="preserve">  20128</t>
  </si>
  <si>
    <t xml:space="preserve">  民主党派及工商联事务</t>
  </si>
  <si>
    <t xml:space="preserve">    2012801</t>
  </si>
  <si>
    <t xml:space="preserve">    2012802</t>
  </si>
  <si>
    <t xml:space="preserve">    2012803</t>
  </si>
  <si>
    <t xml:space="preserve">    2012804</t>
  </si>
  <si>
    <t xml:space="preserve">    2012850</t>
  </si>
  <si>
    <t xml:space="preserve">    2012899</t>
  </si>
  <si>
    <t xml:space="preserve">    其他民主党派及工商联事务支出</t>
  </si>
  <si>
    <t xml:space="preserve">  20129</t>
  </si>
  <si>
    <t xml:space="preserve">  群众团体事务</t>
  </si>
  <si>
    <t xml:space="preserve">    2012901</t>
  </si>
  <si>
    <t xml:space="preserve">    2012902</t>
  </si>
  <si>
    <t xml:space="preserve">    2012903</t>
  </si>
  <si>
    <t xml:space="preserve">    2012950</t>
  </si>
  <si>
    <t xml:space="preserve">    2012999</t>
  </si>
  <si>
    <t xml:space="preserve">    其他群众团体事务支出</t>
  </si>
  <si>
    <t xml:space="preserve">  20131</t>
  </si>
  <si>
    <t xml:space="preserve">  党委办公厅（室）及相关机构事务</t>
  </si>
  <si>
    <t xml:space="preserve">    2013101</t>
  </si>
  <si>
    <t xml:space="preserve">    2013102</t>
  </si>
  <si>
    <t xml:space="preserve">    2013103</t>
  </si>
  <si>
    <t xml:space="preserve">    2013150</t>
  </si>
  <si>
    <t xml:space="preserve">    2013199</t>
  </si>
  <si>
    <t xml:space="preserve">    其他党委办公厅（室）及相关机构事务支出</t>
  </si>
  <si>
    <t xml:space="preserve">  20132</t>
  </si>
  <si>
    <t xml:space="preserve">  组织事务</t>
  </si>
  <si>
    <t xml:space="preserve">    2013201</t>
  </si>
  <si>
    <t xml:space="preserve">    2013202</t>
  </si>
  <si>
    <t xml:space="preserve">    2013203</t>
  </si>
  <si>
    <t xml:space="preserve">    2013250</t>
  </si>
  <si>
    <t xml:space="preserve">    2013299</t>
  </si>
  <si>
    <t xml:space="preserve">    其他组织事务支出</t>
  </si>
  <si>
    <t xml:space="preserve">  20133</t>
  </si>
  <si>
    <t xml:space="preserve">  宣传事务</t>
  </si>
  <si>
    <t xml:space="preserve">    2013301</t>
  </si>
  <si>
    <t xml:space="preserve">    2013302</t>
  </si>
  <si>
    <t xml:space="preserve">    2013303</t>
  </si>
  <si>
    <t xml:space="preserve">    2013399</t>
  </si>
  <si>
    <t xml:space="preserve">    其他宣传事务支出</t>
  </si>
  <si>
    <t xml:space="preserve">  20134</t>
  </si>
  <si>
    <t xml:space="preserve">  统战事务</t>
  </si>
  <si>
    <t xml:space="preserve">    2013401</t>
  </si>
  <si>
    <t xml:space="preserve">    2013402</t>
  </si>
  <si>
    <t xml:space="preserve">    2013403</t>
  </si>
  <si>
    <t xml:space="preserve">    2013499</t>
  </si>
  <si>
    <t xml:space="preserve">    其他统战事务支出</t>
  </si>
  <si>
    <t xml:space="preserve">  20136</t>
  </si>
  <si>
    <t xml:space="preserve">  其他共产党事务支出</t>
  </si>
  <si>
    <t xml:space="preserve">    2013601</t>
  </si>
  <si>
    <t xml:space="preserve">    2013602</t>
  </si>
  <si>
    <t xml:space="preserve">    2013603</t>
  </si>
  <si>
    <t xml:space="preserve">    2013650</t>
  </si>
  <si>
    <t xml:space="preserve">    2013699</t>
  </si>
  <si>
    <t xml:space="preserve">    其他共产党事务支出</t>
  </si>
  <si>
    <t xml:space="preserve">  20199</t>
  </si>
  <si>
    <t xml:space="preserve">  其他一般公共服务支出</t>
  </si>
  <si>
    <t xml:space="preserve">    2019901</t>
  </si>
  <si>
    <t xml:space="preserve">    国家赔偿费用支出</t>
  </si>
  <si>
    <t xml:space="preserve">    2019999</t>
  </si>
  <si>
    <t xml:space="preserve">    其他一般公共服务支出</t>
  </si>
  <si>
    <t>203</t>
  </si>
  <si>
    <t>国防支出</t>
  </si>
  <si>
    <t xml:space="preserve">  20301</t>
  </si>
  <si>
    <t xml:space="preserve">  现役部队</t>
  </si>
  <si>
    <t xml:space="preserve">    2030101</t>
  </si>
  <si>
    <t xml:space="preserve">    现役部队</t>
  </si>
  <si>
    <t xml:space="preserve">  20306</t>
  </si>
  <si>
    <t xml:space="preserve">  国防动员</t>
  </si>
  <si>
    <t xml:space="preserve">    2030603</t>
  </si>
  <si>
    <t xml:space="preserve">    人民防空</t>
  </si>
  <si>
    <t>204</t>
  </si>
  <si>
    <t>公共安全支出</t>
  </si>
  <si>
    <t xml:space="preserve">  20401</t>
  </si>
  <si>
    <t xml:space="preserve">  武装警察</t>
  </si>
  <si>
    <t xml:space="preserve">    2040103</t>
  </si>
  <si>
    <t xml:space="preserve">    消防</t>
  </si>
  <si>
    <t xml:space="preserve">    2040199</t>
  </si>
  <si>
    <t xml:space="preserve">    其他武装警察支出</t>
  </si>
  <si>
    <t xml:space="preserve">  20402</t>
  </si>
  <si>
    <t xml:space="preserve">  公安</t>
  </si>
  <si>
    <t xml:space="preserve">    2040201</t>
  </si>
  <si>
    <t xml:space="preserve">    2040204</t>
  </si>
  <si>
    <t xml:space="preserve">    治安管理</t>
  </si>
  <si>
    <t xml:space="preserve">    2040205</t>
  </si>
  <si>
    <t xml:space="preserve">    国内安全保卫</t>
  </si>
  <si>
    <t xml:space="preserve">    2040206</t>
  </si>
  <si>
    <t xml:space="preserve">    刑事侦查</t>
  </si>
  <si>
    <t xml:space="preserve">    2040209</t>
  </si>
  <si>
    <t xml:space="preserve">    行动技术管理</t>
  </si>
  <si>
    <t xml:space="preserve">    2040211</t>
  </si>
  <si>
    <t xml:space="preserve">    禁毒管理</t>
  </si>
  <si>
    <t xml:space="preserve">    2040212</t>
  </si>
  <si>
    <t xml:space="preserve">    道路交通管理</t>
  </si>
  <si>
    <t xml:space="preserve">    2040214</t>
  </si>
  <si>
    <t xml:space="preserve">    反恐怖</t>
  </si>
  <si>
    <t xml:space="preserve">    2040215</t>
  </si>
  <si>
    <t xml:space="preserve">    居民身份证管理</t>
  </si>
  <si>
    <t xml:space="preserve">    2040216</t>
  </si>
  <si>
    <t xml:space="preserve">    网络运行及维护</t>
  </si>
  <si>
    <t xml:space="preserve">    2040217</t>
  </si>
  <si>
    <t xml:space="preserve">    拘押收教场所管理</t>
  </si>
  <si>
    <t xml:space="preserve">    2040219</t>
  </si>
  <si>
    <t xml:space="preserve">    2040250</t>
  </si>
  <si>
    <t xml:space="preserve">    2040299</t>
  </si>
  <si>
    <t xml:space="preserve">    其他公安支出</t>
  </si>
  <si>
    <t xml:space="preserve">  20403</t>
  </si>
  <si>
    <t xml:space="preserve">  国家安全</t>
  </si>
  <si>
    <t xml:space="preserve">    2040301</t>
  </si>
  <si>
    <t xml:space="preserve">    2040399</t>
  </si>
  <si>
    <t xml:space="preserve">    其他国家安全支出</t>
  </si>
  <si>
    <t xml:space="preserve">  20404</t>
  </si>
  <si>
    <t xml:space="preserve">  检察</t>
  </si>
  <si>
    <t xml:space="preserve">    2040401</t>
  </si>
  <si>
    <t xml:space="preserve">  20405</t>
  </si>
  <si>
    <t xml:space="preserve">  法院</t>
  </si>
  <si>
    <t xml:space="preserve">    2040501</t>
  </si>
  <si>
    <t xml:space="preserve">  20406</t>
  </si>
  <si>
    <t xml:space="preserve">  司法</t>
  </si>
  <si>
    <t xml:space="preserve">    2040601</t>
  </si>
  <si>
    <t xml:space="preserve">    2040604</t>
  </si>
  <si>
    <t xml:space="preserve">    基层司法业务</t>
  </si>
  <si>
    <t xml:space="preserve">    2040605</t>
  </si>
  <si>
    <t xml:space="preserve">    普法宣传</t>
  </si>
  <si>
    <t xml:space="preserve">    2040606</t>
  </si>
  <si>
    <t xml:space="preserve">    律师公证管理</t>
  </si>
  <si>
    <t xml:space="preserve">    2040607</t>
  </si>
  <si>
    <t xml:space="preserve">    法律援助</t>
  </si>
  <si>
    <t xml:space="preserve">    2040608</t>
  </si>
  <si>
    <t xml:space="preserve">    司法统一考试</t>
  </si>
  <si>
    <t xml:space="preserve">    2040610</t>
  </si>
  <si>
    <t xml:space="preserve">    社区矫正</t>
  </si>
  <si>
    <t xml:space="preserve">    2040650</t>
  </si>
  <si>
    <t xml:space="preserve">    2040699</t>
  </si>
  <si>
    <t xml:space="preserve">    其他司法支出</t>
  </si>
  <si>
    <t xml:space="preserve">  20409</t>
  </si>
  <si>
    <t xml:space="preserve">  国家保密</t>
  </si>
  <si>
    <t xml:space="preserve">    2040901</t>
  </si>
  <si>
    <t xml:space="preserve">    2040902</t>
  </si>
  <si>
    <t xml:space="preserve">    2040904</t>
  </si>
  <si>
    <t xml:space="preserve">    保密技术</t>
  </si>
  <si>
    <t xml:space="preserve">    2040950</t>
  </si>
  <si>
    <t xml:space="preserve">    2040999</t>
  </si>
  <si>
    <t xml:space="preserve">    其他国家保密支出</t>
  </si>
  <si>
    <t xml:space="preserve">  20499</t>
  </si>
  <si>
    <t xml:space="preserve">  其他公共安全支出</t>
  </si>
  <si>
    <t xml:space="preserve">    2049901</t>
  </si>
  <si>
    <t xml:space="preserve">    其他公共安全支出</t>
  </si>
  <si>
    <t>205</t>
  </si>
  <si>
    <t>教育支出</t>
  </si>
  <si>
    <t xml:space="preserve">  20501</t>
  </si>
  <si>
    <t xml:space="preserve">  教育管理事务</t>
  </si>
  <si>
    <t xml:space="preserve">    2050101</t>
  </si>
  <si>
    <t xml:space="preserve">    2050103</t>
  </si>
  <si>
    <t xml:space="preserve">    2050199</t>
  </si>
  <si>
    <t xml:space="preserve">    其他教育管理事务支出</t>
  </si>
  <si>
    <t xml:space="preserve">  20502</t>
  </si>
  <si>
    <t xml:space="preserve">  普通教育</t>
  </si>
  <si>
    <t xml:space="preserve">    2050201</t>
  </si>
  <si>
    <t xml:space="preserve">    学前教育</t>
  </si>
  <si>
    <t xml:space="preserve">    2050202</t>
  </si>
  <si>
    <t xml:space="preserve">    小学教育</t>
  </si>
  <si>
    <t xml:space="preserve">    2050203</t>
  </si>
  <si>
    <t xml:space="preserve">    初中教育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</si>
  <si>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</si>
  <si>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</si>
  <si>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</si>
  <si>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</si>
  <si>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20503</t>
  </si>
  <si>
    <t xml:space="preserve">  职业教育</t>
  </si>
  <si>
    <t xml:space="preserve">    2050302</t>
  </si>
  <si>
    <t xml:space="preserve">    中专教育</t>
  </si>
  <si>
    <t xml:space="preserve">    2050303</t>
  </si>
  <si>
    <t xml:space="preserve">    技校教育</t>
  </si>
  <si>
    <t xml:space="preserve">    2050305</t>
  </si>
  <si>
    <t xml:space="preserve">    高等职业教育</t>
  </si>
  <si>
    <t xml:space="preserve">  20505</t>
  </si>
  <si>
    <t xml:space="preserve">  广播电视教育</t>
  </si>
  <si>
    <t xml:space="preserve">    2050501</t>
  </si>
  <si>
    <t xml:space="preserve">    广播电视学校</t>
  </si>
  <si>
    <t xml:space="preserve">  20507</t>
  </si>
  <si>
    <t xml:space="preserve">  特殊教育</t>
  </si>
  <si>
    <t xml:space="preserve">    2050701</t>
  </si>
  <si>
    <t xml:space="preserve">    特殊学校教育</t>
  </si>
  <si>
    <t xml:space="preserve">    2050799</t>
  </si>
  <si>
    <t xml:space="preserve">    其他特殊教育支出</t>
  </si>
  <si>
    <t xml:space="preserve">  20508</t>
  </si>
  <si>
    <t xml:space="preserve">  进修及培训</t>
  </si>
  <si>
    <t xml:space="preserve">    2050801</t>
  </si>
  <si>
    <t xml:space="preserve">    教育进修</t>
  </si>
  <si>
    <t xml:space="preserve">    2050802</t>
  </si>
  <si>
    <t xml:space="preserve">    干部教育</t>
  </si>
  <si>
    <t xml:space="preserve">    2050899</t>
  </si>
  <si>
    <t xml:space="preserve">    其他进修及培训</t>
  </si>
  <si>
    <t xml:space="preserve">  20509</t>
  </si>
  <si>
    <t xml:space="preserve">  教育费附加安排的支出</t>
  </si>
  <si>
    <t xml:space="preserve">    2050999</t>
  </si>
  <si>
    <t xml:space="preserve">    其他教育费附加安排的支出</t>
  </si>
  <si>
    <t xml:space="preserve">  20599</t>
  </si>
  <si>
    <t xml:space="preserve">  其他教育支出</t>
  </si>
  <si>
    <t xml:space="preserve">    2059999</t>
  </si>
  <si>
    <t xml:space="preserve">    其他教育支出</t>
  </si>
  <si>
    <t>206</t>
  </si>
  <si>
    <t>科学技术支出</t>
  </si>
  <si>
    <t xml:space="preserve">  20601</t>
  </si>
  <si>
    <t xml:space="preserve">  科学技术管理事务</t>
  </si>
  <si>
    <t xml:space="preserve">    2060101</t>
  </si>
  <si>
    <t xml:space="preserve">    2060102</t>
  </si>
  <si>
    <t xml:space="preserve">    2060199</t>
  </si>
  <si>
    <t xml:space="preserve">    其他科学技术管理事务支出</t>
  </si>
  <si>
    <t xml:space="preserve">  20604</t>
  </si>
  <si>
    <t xml:space="preserve">  技术研究与开发</t>
  </si>
  <si>
    <t xml:space="preserve">    2060402</t>
  </si>
  <si>
    <t xml:space="preserve">    应用技术研究与开发</t>
  </si>
  <si>
    <t xml:space="preserve">    2060403</t>
  </si>
  <si>
    <t xml:space="preserve">    产业技术研究与开发</t>
  </si>
  <si>
    <t xml:space="preserve">    2060499</t>
  </si>
  <si>
    <t xml:space="preserve">    其他技术研究与开发支出</t>
  </si>
  <si>
    <t xml:space="preserve">  20605</t>
  </si>
  <si>
    <t xml:space="preserve">  科技条件与服务</t>
  </si>
  <si>
    <t xml:space="preserve">    2060502</t>
  </si>
  <si>
    <t xml:space="preserve">    技术创新服务体系</t>
  </si>
  <si>
    <t xml:space="preserve">    2060599</t>
  </si>
  <si>
    <t xml:space="preserve">    其他科技条件与服务支出</t>
  </si>
  <si>
    <t xml:space="preserve">  20606</t>
  </si>
  <si>
    <t xml:space="preserve">  社会科学</t>
  </si>
  <si>
    <t xml:space="preserve">    2060601</t>
  </si>
  <si>
    <t xml:space="preserve">    社会科学研究机构</t>
  </si>
  <si>
    <t xml:space="preserve">    2060602</t>
  </si>
  <si>
    <t xml:space="preserve">    社会科学研究</t>
  </si>
  <si>
    <t xml:space="preserve">    2060699</t>
  </si>
  <si>
    <t xml:space="preserve">    其他社会科学支出</t>
  </si>
  <si>
    <t xml:space="preserve">  20607</t>
  </si>
  <si>
    <t xml:space="preserve">  科学技术普及</t>
  </si>
  <si>
    <t xml:space="preserve">    2060701</t>
  </si>
  <si>
    <t xml:space="preserve">    机构运行</t>
  </si>
  <si>
    <t xml:space="preserve">    2060702</t>
  </si>
  <si>
    <t xml:space="preserve">    科普活动</t>
  </si>
  <si>
    <t xml:space="preserve">    2060703</t>
  </si>
  <si>
    <t xml:space="preserve">    青少年科技活动</t>
  </si>
  <si>
    <t xml:space="preserve">    2060704</t>
  </si>
  <si>
    <t xml:space="preserve">    学术交流活动</t>
  </si>
  <si>
    <t xml:space="preserve">    2060705</t>
  </si>
  <si>
    <t xml:space="preserve">    科技馆站</t>
  </si>
  <si>
    <t xml:space="preserve">    2060799</t>
  </si>
  <si>
    <t xml:space="preserve">    其他科学技术普及支出</t>
  </si>
  <si>
    <t xml:space="preserve">  20699</t>
  </si>
  <si>
    <t xml:space="preserve">  其他科学技术支出</t>
  </si>
  <si>
    <t xml:space="preserve">    2069901</t>
  </si>
  <si>
    <t xml:space="preserve">    科技奖励</t>
  </si>
  <si>
    <t xml:space="preserve">    2069999</t>
  </si>
  <si>
    <t xml:space="preserve">    其他科学技术支出</t>
  </si>
  <si>
    <t>207</t>
  </si>
  <si>
    <t>文化体育与传媒支出</t>
  </si>
  <si>
    <t xml:space="preserve">  20701</t>
  </si>
  <si>
    <t xml:space="preserve">  文化</t>
  </si>
  <si>
    <t xml:space="preserve">    2070101</t>
  </si>
  <si>
    <t xml:space="preserve">    2070102</t>
  </si>
  <si>
    <t xml:space="preserve">    2070103</t>
  </si>
  <si>
    <t xml:space="preserve">    2070104</t>
  </si>
  <si>
    <t xml:space="preserve">    图书馆</t>
  </si>
  <si>
    <t xml:space="preserve">    2070107</t>
  </si>
  <si>
    <t xml:space="preserve">    艺术表演团体</t>
  </si>
  <si>
    <t xml:space="preserve">    2070108</t>
  </si>
  <si>
    <t xml:space="preserve">    文化活动</t>
  </si>
  <si>
    <t xml:space="preserve">    2070109</t>
  </si>
  <si>
    <t xml:space="preserve">    群众文化</t>
  </si>
  <si>
    <t xml:space="preserve">    2070110</t>
  </si>
  <si>
    <t xml:space="preserve">    文化交流与合作</t>
  </si>
  <si>
    <t xml:space="preserve">    2070111</t>
  </si>
  <si>
    <t xml:space="preserve">    文化创作与保护</t>
  </si>
  <si>
    <t xml:space="preserve">    2070112</t>
  </si>
  <si>
    <t xml:space="preserve">    文化市场管理</t>
  </si>
  <si>
    <t xml:space="preserve">    2070199</t>
  </si>
  <si>
    <t xml:space="preserve">    其他文化支出</t>
  </si>
  <si>
    <t xml:space="preserve">  20702</t>
  </si>
  <si>
    <t xml:space="preserve">  文物</t>
  </si>
  <si>
    <t xml:space="preserve">    2070204</t>
  </si>
  <si>
    <t xml:space="preserve">    文物保护</t>
  </si>
  <si>
    <t xml:space="preserve">    2070205</t>
  </si>
  <si>
    <t xml:space="preserve">    博物馆</t>
  </si>
  <si>
    <t xml:space="preserve">    2070299</t>
  </si>
  <si>
    <t xml:space="preserve">    其他文物支出</t>
  </si>
  <si>
    <t xml:space="preserve">  20703</t>
  </si>
  <si>
    <t xml:space="preserve">  体育</t>
  </si>
  <si>
    <t xml:space="preserve">    2070301</t>
  </si>
  <si>
    <t xml:space="preserve">    2070303</t>
  </si>
  <si>
    <t xml:space="preserve">    2070304</t>
  </si>
  <si>
    <t xml:space="preserve">    运动项目管理</t>
  </si>
  <si>
    <t xml:space="preserve">    2070305</t>
  </si>
  <si>
    <t xml:space="preserve">    体育竞赛</t>
  </si>
  <si>
    <t xml:space="preserve">    2070306</t>
  </si>
  <si>
    <t xml:space="preserve">    体育训练</t>
  </si>
  <si>
    <t xml:space="preserve">    2070307</t>
  </si>
  <si>
    <t xml:space="preserve">    体育场馆</t>
  </si>
  <si>
    <t xml:space="preserve">    2070308</t>
  </si>
  <si>
    <t xml:space="preserve">    群众体育</t>
  </si>
  <si>
    <t xml:space="preserve">    2070309</t>
  </si>
  <si>
    <t xml:space="preserve">    体育交流与合作</t>
  </si>
  <si>
    <t xml:space="preserve">    2070399</t>
  </si>
  <si>
    <t xml:space="preserve">    其他体育支出</t>
  </si>
  <si>
    <t xml:space="preserve">  20704</t>
  </si>
  <si>
    <t xml:space="preserve">  新闻出版广播影视</t>
  </si>
  <si>
    <t xml:space="preserve">    2070402</t>
  </si>
  <si>
    <t xml:space="preserve">    2070408</t>
  </si>
  <si>
    <t xml:space="preserve">    出版发行</t>
  </si>
  <si>
    <t xml:space="preserve">    2070499</t>
  </si>
  <si>
    <t xml:space="preserve">    其他新闻出版广播影视支出</t>
  </si>
  <si>
    <t xml:space="preserve">  20799</t>
  </si>
  <si>
    <t xml:space="preserve">  其他文化体育与传媒支出</t>
  </si>
  <si>
    <t xml:space="preserve">    2079902</t>
  </si>
  <si>
    <t xml:space="preserve">    宣传文化发展专项支出</t>
  </si>
  <si>
    <t xml:space="preserve">    2079999</t>
  </si>
  <si>
    <t xml:space="preserve">    其他文化体育与传媒支出</t>
  </si>
  <si>
    <t>208</t>
  </si>
  <si>
    <t>社会保障和就业支出</t>
  </si>
  <si>
    <t xml:space="preserve">  20801</t>
  </si>
  <si>
    <t xml:space="preserve">  人力资源和社会保障管理事务</t>
  </si>
  <si>
    <t xml:space="preserve">    2080101</t>
  </si>
  <si>
    <t xml:space="preserve">    2080102</t>
  </si>
  <si>
    <t xml:space="preserve">    2080103</t>
  </si>
  <si>
    <t xml:space="preserve">    2080105</t>
  </si>
  <si>
    <t xml:space="preserve">    劳动保障监察</t>
  </si>
  <si>
    <t xml:space="preserve">    2080106</t>
  </si>
  <si>
    <t xml:space="preserve">    就业管理事务</t>
  </si>
  <si>
    <t xml:space="preserve">    2080107</t>
  </si>
  <si>
    <t xml:space="preserve">    社会保险业务管理事务</t>
  </si>
  <si>
    <t xml:space="preserve">    2080109</t>
  </si>
  <si>
    <t xml:space="preserve">    社会保险经办机构</t>
  </si>
  <si>
    <t xml:space="preserve">    2080110</t>
  </si>
  <si>
    <t xml:space="preserve">    劳动关系和维权</t>
  </si>
  <si>
    <t xml:space="preserve">    2080111</t>
  </si>
  <si>
    <t xml:space="preserve">    公共就业服务和职业技能鉴定机构</t>
  </si>
  <si>
    <t xml:space="preserve">    2080112</t>
  </si>
  <si>
    <t xml:space="preserve">    劳动人事争议调解仲裁</t>
  </si>
  <si>
    <t xml:space="preserve">    2080199</t>
  </si>
  <si>
    <t xml:space="preserve">    其他人力资源和社会保障管理事务支出</t>
  </si>
  <si>
    <t xml:space="preserve">  20802</t>
  </si>
  <si>
    <t xml:space="preserve">  民政管理事务</t>
  </si>
  <si>
    <t xml:space="preserve">    2080201</t>
  </si>
  <si>
    <t xml:space="preserve">    2080202</t>
  </si>
  <si>
    <t xml:space="preserve">    2080203</t>
  </si>
  <si>
    <t xml:space="preserve">    2080204</t>
  </si>
  <si>
    <t xml:space="preserve">    拥军优属</t>
  </si>
  <si>
    <t xml:space="preserve">    2080205</t>
  </si>
  <si>
    <t xml:space="preserve">    老龄事务</t>
  </si>
  <si>
    <t xml:space="preserve">    2080206</t>
  </si>
  <si>
    <t xml:space="preserve">    民间组织管理</t>
  </si>
  <si>
    <t xml:space="preserve">    2080207</t>
  </si>
  <si>
    <t xml:space="preserve">    行政区划和地名管理</t>
  </si>
  <si>
    <t xml:space="preserve">    2080208</t>
  </si>
  <si>
    <t xml:space="preserve">    基层政权和社区建设</t>
  </si>
  <si>
    <t xml:space="preserve">    2080299</t>
  </si>
  <si>
    <t xml:space="preserve">    其他民政管理事务支出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</si>
  <si>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</si>
  <si>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</si>
  <si>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</si>
  <si>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</si>
  <si>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2080502</t>
  </si>
  <si>
    <t xml:space="preserve">    事业单位离退休</t>
  </si>
  <si>
    <t xml:space="preserve">    2080505</t>
  </si>
  <si>
    <t xml:space="preserve">    机关事业单位基本养老保险缴费支出</t>
  </si>
  <si>
    <t xml:space="preserve">    2080599</t>
  </si>
  <si>
    <t xml:space="preserve">    其他行政事业离退休支出</t>
  </si>
  <si>
    <t xml:space="preserve">  20807</t>
  </si>
  <si>
    <t xml:space="preserve">  就业补助</t>
  </si>
  <si>
    <t xml:space="preserve">    2080712</t>
  </si>
  <si>
    <t xml:space="preserve">    高技能人才培养补助</t>
  </si>
  <si>
    <t xml:space="preserve">    2080799</t>
  </si>
  <si>
    <t xml:space="preserve">    其他就业补助支出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</si>
  <si>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</si>
  <si>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</si>
  <si>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</si>
  <si>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</si>
  <si>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</si>
  <si>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</si>
  <si>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</si>
  <si>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</si>
  <si>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2080804</t>
  </si>
  <si>
    <t xml:space="preserve">    优抚事业单位</t>
  </si>
  <si>
    <t xml:space="preserve">    2080805</t>
  </si>
  <si>
    <t xml:space="preserve">    义务兵优待</t>
  </si>
  <si>
    <t xml:space="preserve">    2080806</t>
  </si>
  <si>
    <t xml:space="preserve">    农村籍退役士兵老年生活补助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</si>
  <si>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</si>
  <si>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</si>
  <si>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</si>
  <si>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</si>
  <si>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</si>
  <si>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</si>
  <si>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</si>
  <si>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</si>
  <si>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2080903</t>
  </si>
  <si>
    <t xml:space="preserve">    军队移交政府离退休干部管理机构</t>
  </si>
  <si>
    <t xml:space="preserve">    2080999</t>
  </si>
  <si>
    <t xml:space="preserve">    其他退役安置支出</t>
  </si>
  <si>
    <t xml:space="preserve">  20810</t>
  </si>
  <si>
    <t xml:space="preserve">  社会福利</t>
  </si>
  <si>
    <t xml:space="preserve">    2081001</t>
  </si>
  <si>
    <t xml:space="preserve">    儿童福利</t>
  </si>
  <si>
    <t xml:space="preserve">    2081002</t>
  </si>
  <si>
    <t xml:space="preserve">    老年福利</t>
  </si>
  <si>
    <t xml:space="preserve">    2081004</t>
  </si>
  <si>
    <t xml:space="preserve">    殡葬</t>
  </si>
  <si>
    <t xml:space="preserve">    2081005</t>
  </si>
  <si>
    <t xml:space="preserve">    社会福利事业单位</t>
  </si>
  <si>
    <t xml:space="preserve">    2081099</t>
  </si>
  <si>
    <t xml:space="preserve">    其他社会福利支出</t>
  </si>
  <si>
    <t xml:space="preserve">  20811</t>
  </si>
  <si>
    <t xml:space="preserve">  残疾人事业</t>
  </si>
  <si>
    <t xml:space="preserve">    2081101</t>
  </si>
  <si>
    <t xml:space="preserve">    2081102</t>
  </si>
  <si>
    <t xml:space="preserve">    2081103</t>
  </si>
  <si>
    <t xml:space="preserve">    2081104</t>
  </si>
  <si>
    <t xml:space="preserve">    残疾人康复</t>
  </si>
  <si>
    <t xml:space="preserve">    2081105</t>
  </si>
  <si>
    <t xml:space="preserve">    残疾人就业和扶贫</t>
  </si>
  <si>
    <t xml:space="preserve">    2081106</t>
  </si>
  <si>
    <t xml:space="preserve">    残疾人体育</t>
  </si>
  <si>
    <t xml:space="preserve">    2081107</t>
  </si>
  <si>
    <t xml:space="preserve">    残疾人生活和护理补贴</t>
  </si>
  <si>
    <t xml:space="preserve">    2081199</t>
  </si>
  <si>
    <t xml:space="preserve">    其他残疾人事业支出</t>
  </si>
  <si>
    <t xml:space="preserve">  20815</t>
  </si>
  <si>
    <t xml:space="preserve">  自然灾害生活救助</t>
  </si>
  <si>
    <t xml:space="preserve">    2081502</t>
  </si>
  <si>
    <t xml:space="preserve">    地方自然灾害生活补助</t>
  </si>
  <si>
    <t xml:space="preserve">  20816</t>
  </si>
  <si>
    <t xml:space="preserve">  红十字事业</t>
  </si>
  <si>
    <t xml:space="preserve">    2081601</t>
  </si>
  <si>
    <t xml:space="preserve">  20819</t>
  </si>
  <si>
    <t xml:space="preserve">  最低生活保障</t>
  </si>
  <si>
    <t xml:space="preserve">    2081901</t>
  </si>
  <si>
    <t xml:space="preserve">    城市最低生活保障金支出</t>
  </si>
  <si>
    <t xml:space="preserve">    2081902</t>
  </si>
  <si>
    <t xml:space="preserve">    农村最低生活保障金支出</t>
  </si>
  <si>
    <t xml:space="preserve">  20820</t>
  </si>
  <si>
    <t xml:space="preserve">  临时救助</t>
  </si>
  <si>
    <t xml:space="preserve">    2082001</t>
  </si>
  <si>
    <t xml:space="preserve">    临时救助支出</t>
  </si>
  <si>
    <t xml:space="preserve">    2082002</t>
  </si>
  <si>
    <t xml:space="preserve">    流浪乞讨人员救助支出</t>
  </si>
  <si>
    <t xml:space="preserve">  20821</t>
  </si>
  <si>
    <t xml:space="preserve">    2082101</t>
  </si>
  <si>
    <t xml:space="preserve">    城市特困人员救助供养支出</t>
  </si>
  <si>
    <t xml:space="preserve">    2082102</t>
  </si>
  <si>
    <t xml:space="preserve">    农村特困人员救助供养支出</t>
  </si>
  <si>
    <t xml:space="preserve">  20825</t>
  </si>
  <si>
    <t xml:space="preserve">  其他生活救助</t>
  </si>
  <si>
    <t xml:space="preserve">    2082502</t>
  </si>
  <si>
    <t xml:space="preserve">    其他农村生活救助</t>
  </si>
  <si>
    <t xml:space="preserve">  20826</t>
  </si>
  <si>
    <t xml:space="preserve">  财政对基本养老保险基金的补助</t>
  </si>
  <si>
    <t xml:space="preserve">    2082602</t>
  </si>
  <si>
    <t xml:space="preserve">    财政对城乡居民基本养老保险基金的补助</t>
  </si>
  <si>
    <t xml:space="preserve">    2082699</t>
  </si>
  <si>
    <t xml:space="preserve">    财政对其他基本养老保险基金的补助</t>
  </si>
  <si>
    <t xml:space="preserve">  20827</t>
  </si>
  <si>
    <t xml:space="preserve">  财政对其他社会保险基金的补助</t>
  </si>
  <si>
    <t xml:space="preserve">    2082702</t>
  </si>
  <si>
    <t xml:space="preserve">    财政对工伤保险基金的补助</t>
  </si>
  <si>
    <t xml:space="preserve">    2082703</t>
  </si>
  <si>
    <t xml:space="preserve">    财政对生育保险基金的补助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</si>
  <si>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</si>
  <si>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</si>
  <si>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</si>
  <si>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</si>
  <si>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</si>
  <si>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医疗卫生与计划生育支出</t>
  </si>
  <si>
    <t xml:space="preserve">  21001</t>
  </si>
  <si>
    <t xml:space="preserve">  医疗卫生与计划生育管理事务</t>
  </si>
  <si>
    <t xml:space="preserve">    2100101</t>
  </si>
  <si>
    <t xml:space="preserve">    2100103</t>
  </si>
  <si>
    <t xml:space="preserve">    2100199</t>
  </si>
  <si>
    <t xml:space="preserve">    其他医疗卫生与计划生育管理事务支出</t>
  </si>
  <si>
    <t xml:space="preserve">  21002</t>
  </si>
  <si>
    <t xml:space="preserve">  公立医院</t>
  </si>
  <si>
    <t xml:space="preserve">    2100201</t>
  </si>
  <si>
    <t xml:space="preserve">    综合医院</t>
  </si>
  <si>
    <t xml:space="preserve">    2100202</t>
  </si>
  <si>
    <t xml:space="preserve">    中医（民族）医院</t>
  </si>
  <si>
    <t xml:space="preserve">    2100204</t>
  </si>
  <si>
    <t xml:space="preserve">    职业病防治医院</t>
  </si>
  <si>
    <t xml:space="preserve">    2100205</t>
  </si>
  <si>
    <t xml:space="preserve">    精神病医院</t>
  </si>
  <si>
    <t xml:space="preserve">    2100206</t>
  </si>
  <si>
    <t xml:space="preserve">    妇产医院</t>
  </si>
  <si>
    <t xml:space="preserve">    2100299</t>
  </si>
  <si>
    <t xml:space="preserve">    其他公立医院支出</t>
  </si>
  <si>
    <t xml:space="preserve">  21003</t>
  </si>
  <si>
    <t xml:space="preserve">  基层医疗卫生机构</t>
  </si>
  <si>
    <t xml:space="preserve">    2100301</t>
  </si>
  <si>
    <t xml:space="preserve">    城市社区卫生机构</t>
  </si>
  <si>
    <t xml:space="preserve">    2100302</t>
  </si>
  <si>
    <t xml:space="preserve">    乡镇卫生院</t>
  </si>
  <si>
    <t xml:space="preserve">    2100399</t>
  </si>
  <si>
    <t xml:space="preserve">    其他基层医疗卫生机构支出</t>
  </si>
  <si>
    <t xml:space="preserve">  21004</t>
  </si>
  <si>
    <t xml:space="preserve">  公共卫生</t>
  </si>
  <si>
    <t xml:space="preserve">    2100401</t>
  </si>
  <si>
    <t xml:space="preserve">    疾病预防控制机构</t>
  </si>
  <si>
    <t xml:space="preserve">    2100402</t>
  </si>
  <si>
    <t xml:space="preserve">    卫生监督机构</t>
  </si>
  <si>
    <t xml:space="preserve">    2100403</t>
  </si>
  <si>
    <t xml:space="preserve">    妇幼保健机构</t>
  </si>
  <si>
    <t xml:space="preserve">    2100405</t>
  </si>
  <si>
    <t xml:space="preserve">    应急救治机构</t>
  </si>
  <si>
    <t xml:space="preserve">    2100406</t>
  </si>
  <si>
    <t xml:space="preserve">    采供血机构</t>
  </si>
  <si>
    <t xml:space="preserve">    2100408</t>
  </si>
  <si>
    <t xml:space="preserve">    基本公共卫生服务</t>
  </si>
  <si>
    <t xml:space="preserve">    2100409</t>
  </si>
  <si>
    <t xml:space="preserve">    重大公共卫生专项</t>
  </si>
  <si>
    <t xml:space="preserve">    2100410</t>
  </si>
  <si>
    <t xml:space="preserve">    突发公共卫生事件应急处理</t>
  </si>
  <si>
    <t xml:space="preserve">    2100499</t>
  </si>
  <si>
    <t xml:space="preserve">    其他公共卫生支出</t>
  </si>
  <si>
    <t xml:space="preserve">  21006</t>
  </si>
  <si>
    <t xml:space="preserve">  中医药</t>
  </si>
  <si>
    <t xml:space="preserve">    2100601</t>
  </si>
  <si>
    <t xml:space="preserve">    中医（民族医）药专项</t>
  </si>
  <si>
    <t xml:space="preserve">  21007</t>
  </si>
  <si>
    <t xml:space="preserve">  计划生育事务</t>
  </si>
  <si>
    <t xml:space="preserve">    2100716</t>
  </si>
  <si>
    <t xml:space="preserve">    计划生育机构</t>
  </si>
  <si>
    <t xml:space="preserve">    2100717</t>
  </si>
  <si>
    <t xml:space="preserve">    计划生育服务</t>
  </si>
  <si>
    <t xml:space="preserve">    2100799</t>
  </si>
  <si>
    <t xml:space="preserve">    其他计划生育事务支出</t>
  </si>
  <si>
    <t xml:space="preserve">  21010</t>
  </si>
  <si>
    <t xml:space="preserve">  食品和药品监督管理事务</t>
  </si>
  <si>
    <t xml:space="preserve">    2101001</t>
  </si>
  <si>
    <t xml:space="preserve">    2101002</t>
  </si>
  <si>
    <t xml:space="preserve">    2101003</t>
  </si>
  <si>
    <t xml:space="preserve">    2101012</t>
  </si>
  <si>
    <t xml:space="preserve">    药品事务</t>
  </si>
  <si>
    <t xml:space="preserve">    2101015</t>
  </si>
  <si>
    <t xml:space="preserve">    医疗器械事务</t>
  </si>
  <si>
    <t xml:space="preserve">    2101016</t>
  </si>
  <si>
    <t xml:space="preserve">    食品安全事务</t>
  </si>
  <si>
    <t xml:space="preserve">    2101050</t>
  </si>
  <si>
    <t xml:space="preserve">    2101099</t>
  </si>
  <si>
    <t xml:space="preserve">    其他食品和药品监督管理事务支出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</si>
  <si>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</si>
  <si>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</si>
  <si>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</si>
  <si>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</si>
  <si>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</si>
  <si>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</si>
  <si>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</si>
  <si>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</si>
  <si>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 xml:space="preserve">    2101199</t>
  </si>
  <si>
    <t xml:space="preserve">    其他行政事业单位医疗支出</t>
  </si>
  <si>
    <t xml:space="preserve">  21012</t>
  </si>
  <si>
    <t xml:space="preserve">  财政对基本医疗保险基金的补助</t>
  </si>
  <si>
    <t xml:space="preserve">    2101202</t>
  </si>
  <si>
    <t xml:space="preserve">    财政对城乡居民基本医疗保险基金的补助</t>
  </si>
  <si>
    <t xml:space="preserve">    2101299</t>
  </si>
  <si>
    <t xml:space="preserve">    财政对其他基本医疗保险基金的补助</t>
  </si>
  <si>
    <t xml:space="preserve">  21013</t>
  </si>
  <si>
    <t xml:space="preserve">  医疗救助</t>
  </si>
  <si>
    <t xml:space="preserve">    2101301</t>
  </si>
  <si>
    <t xml:space="preserve">    城乡医疗救助</t>
  </si>
  <si>
    <t xml:space="preserve">    2101302</t>
  </si>
  <si>
    <t xml:space="preserve">    疾病应急救助</t>
  </si>
  <si>
    <t xml:space="preserve">    2101399</t>
  </si>
  <si>
    <t xml:space="preserve">    其他医疗救助支出</t>
  </si>
  <si>
    <t xml:space="preserve">  21014</t>
  </si>
  <si>
    <t xml:space="preserve">  优抚对象医疗</t>
  </si>
  <si>
    <t xml:space="preserve">    2101401</t>
  </si>
  <si>
    <t xml:space="preserve">    优抚对象医疗救助</t>
  </si>
  <si>
    <t xml:space="preserve">    2101499</t>
  </si>
  <si>
    <t xml:space="preserve">    其他优抚对象医疗支出</t>
  </si>
  <si>
    <t xml:space="preserve">  21099</t>
  </si>
  <si>
    <t xml:space="preserve">  其他医疗卫生与计划生育支出</t>
  </si>
  <si>
    <t xml:space="preserve">    2109901</t>
  </si>
  <si>
    <t xml:space="preserve">    其他医疗卫生与计划生育支出</t>
  </si>
  <si>
    <t>211</t>
  </si>
  <si>
    <t>节能环保支出</t>
  </si>
  <si>
    <t xml:space="preserve">  21101</t>
  </si>
  <si>
    <t xml:space="preserve">  环境保护管理事务</t>
  </si>
  <si>
    <t xml:space="preserve">    2110101</t>
  </si>
  <si>
    <t xml:space="preserve">    2110104</t>
  </si>
  <si>
    <t xml:space="preserve">    环境保护宣传</t>
  </si>
  <si>
    <t xml:space="preserve">    2110199</t>
  </si>
  <si>
    <t xml:space="preserve">    其他环境保护管理事务支出</t>
  </si>
  <si>
    <t xml:space="preserve">  21102</t>
  </si>
  <si>
    <t xml:space="preserve">  环境监测与监察</t>
  </si>
  <si>
    <t xml:space="preserve">    2110299</t>
  </si>
  <si>
    <t xml:space="preserve">    其他环境监测与监察支出</t>
  </si>
  <si>
    <t xml:space="preserve">  21103</t>
  </si>
  <si>
    <t xml:space="preserve">  污染防治</t>
  </si>
  <si>
    <t xml:space="preserve">    2110301</t>
  </si>
  <si>
    <t xml:space="preserve">    大气</t>
  </si>
  <si>
    <t xml:space="preserve">    2110302</t>
  </si>
  <si>
    <t xml:space="preserve">    水体</t>
  </si>
  <si>
    <t xml:space="preserve">    2110304</t>
  </si>
  <si>
    <t xml:space="preserve">    固体废弃物与化学品</t>
  </si>
  <si>
    <t xml:space="preserve">    2110307</t>
  </si>
  <si>
    <t xml:space="preserve">    排污费安排的支出</t>
  </si>
  <si>
    <t xml:space="preserve">    2110399</t>
  </si>
  <si>
    <t xml:space="preserve">    其他污染防治支出</t>
  </si>
  <si>
    <t xml:space="preserve">  21104</t>
  </si>
  <si>
    <t xml:space="preserve">  自然生态保护</t>
  </si>
  <si>
    <t xml:space="preserve">    2110401</t>
  </si>
  <si>
    <t xml:space="preserve">    生态保护</t>
  </si>
  <si>
    <t xml:space="preserve">    2110402</t>
  </si>
  <si>
    <t xml:space="preserve">    农村环境保护</t>
  </si>
  <si>
    <t xml:space="preserve">  21110</t>
  </si>
  <si>
    <t xml:space="preserve">  能源节约利用</t>
  </si>
  <si>
    <t xml:space="preserve">    2111001</t>
  </si>
  <si>
    <t xml:space="preserve">    能源节约利用</t>
  </si>
  <si>
    <t xml:space="preserve">  21114</t>
  </si>
  <si>
    <t xml:space="preserve">  能源管理事务</t>
  </si>
  <si>
    <t xml:space="preserve">    2111413</t>
  </si>
  <si>
    <t xml:space="preserve">    农村电网建设</t>
  </si>
  <si>
    <t>212</t>
  </si>
  <si>
    <t>城乡社区支出</t>
  </si>
  <si>
    <t xml:space="preserve">  21201</t>
  </si>
  <si>
    <t xml:space="preserve">  城乡社区管理事务</t>
  </si>
  <si>
    <t xml:space="preserve">    2120101</t>
  </si>
  <si>
    <t xml:space="preserve">    2120102</t>
  </si>
  <si>
    <t xml:space="preserve">    2120104</t>
  </si>
  <si>
    <t xml:space="preserve">    城管执法</t>
  </si>
  <si>
    <t xml:space="preserve">    2120105</t>
  </si>
  <si>
    <t xml:space="preserve">    工程建设标准规范编制与监管</t>
  </si>
  <si>
    <t xml:space="preserve">    2120109</t>
  </si>
  <si>
    <t xml:space="preserve">    住宅建设与房地产市场监管</t>
  </si>
  <si>
    <t xml:space="preserve">    2120199</t>
  </si>
  <si>
    <t xml:space="preserve">    其他城乡社区管理事务支出</t>
  </si>
  <si>
    <t xml:space="preserve">  21202</t>
  </si>
  <si>
    <t xml:space="preserve">  城乡社区规划与管理</t>
  </si>
  <si>
    <t xml:space="preserve">    2120201</t>
  </si>
  <si>
    <t xml:space="preserve">    城乡社区规划与管理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</si>
  <si>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</si>
  <si>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</si>
  <si>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</si>
  <si>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</si>
  <si>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21205</t>
  </si>
  <si>
    <t xml:space="preserve">  城乡社区环境卫生</t>
  </si>
  <si>
    <t xml:space="preserve">    2120501</t>
  </si>
  <si>
    <t xml:space="preserve">    城乡社区环境卫生</t>
  </si>
  <si>
    <t xml:space="preserve">  21299</t>
  </si>
  <si>
    <t xml:space="preserve">  其他城乡社区支出</t>
  </si>
  <si>
    <t xml:space="preserve">    2129999</t>
  </si>
  <si>
    <t xml:space="preserve">    其他城乡社区支出</t>
  </si>
  <si>
    <t>213</t>
  </si>
  <si>
    <t>农林水支出</t>
  </si>
  <si>
    <t xml:space="preserve">  21301</t>
  </si>
  <si>
    <t xml:space="preserve">  农业</t>
  </si>
  <si>
    <t xml:space="preserve">    2130101</t>
  </si>
  <si>
    <t xml:space="preserve">    2130103</t>
  </si>
  <si>
    <t xml:space="preserve">    2130104</t>
  </si>
  <si>
    <t xml:space="preserve">    2130106</t>
  </si>
  <si>
    <t xml:space="preserve">    科技转化与推广服务</t>
  </si>
  <si>
    <t xml:space="preserve">    2130108</t>
  </si>
  <si>
    <t xml:space="preserve">    病虫害控制</t>
  </si>
  <si>
    <t xml:space="preserve">    2130109</t>
  </si>
  <si>
    <t xml:space="preserve">    农产品质量安全</t>
  </si>
  <si>
    <t xml:space="preserve">    2130110</t>
  </si>
  <si>
    <t xml:space="preserve">    执法监管</t>
  </si>
  <si>
    <t xml:space="preserve">    2130112</t>
  </si>
  <si>
    <t xml:space="preserve">    农业行业业务管理</t>
  </si>
  <si>
    <t xml:space="preserve">    2130120</t>
  </si>
  <si>
    <t xml:space="preserve">    稳定农民收入补贴</t>
  </si>
  <si>
    <t xml:space="preserve">    2130121</t>
  </si>
  <si>
    <t xml:space="preserve">    农业结构调整补贴</t>
  </si>
  <si>
    <t xml:space="preserve">    2130122</t>
  </si>
  <si>
    <t xml:space="preserve">    农业生产支持补贴</t>
  </si>
  <si>
    <t xml:space="preserve">    2130123</t>
  </si>
  <si>
    <t xml:space="preserve">    农业生产保险补贴</t>
  </si>
  <si>
    <t xml:space="preserve">    2130124</t>
  </si>
  <si>
    <t xml:space="preserve">    农业组织化与产业化经营</t>
  </si>
  <si>
    <t xml:space="preserve">    2130126</t>
  </si>
  <si>
    <t xml:space="preserve">    农村公益事业</t>
  </si>
  <si>
    <t xml:space="preserve">    2130135</t>
  </si>
  <si>
    <t xml:space="preserve">    农业资源保护修复与利用</t>
  </si>
  <si>
    <t xml:space="preserve">    2130148</t>
  </si>
  <si>
    <t xml:space="preserve">    成品油价格改革对渔业的补贴</t>
  </si>
  <si>
    <t xml:space="preserve">    2130152</t>
  </si>
  <si>
    <t xml:space="preserve">    对高校毕业生到基层任职补助</t>
  </si>
  <si>
    <t xml:space="preserve">    2130199</t>
  </si>
  <si>
    <t xml:space="preserve">    其他农业支出</t>
  </si>
  <si>
    <t xml:space="preserve">  21302</t>
  </si>
  <si>
    <t xml:space="preserve">  林业</t>
  </si>
  <si>
    <t xml:space="preserve">    2130201</t>
  </si>
  <si>
    <t xml:space="preserve">    2130204</t>
  </si>
  <si>
    <t xml:space="preserve">    林业事业机构</t>
  </si>
  <si>
    <t xml:space="preserve">    2130205</t>
  </si>
  <si>
    <t xml:space="preserve">    森林培育</t>
  </si>
  <si>
    <t xml:space="preserve">    2130206</t>
  </si>
  <si>
    <t xml:space="preserve">    林业技术推广</t>
  </si>
  <si>
    <t xml:space="preserve">    2130207</t>
  </si>
  <si>
    <t xml:space="preserve">    森林资源管理</t>
  </si>
  <si>
    <t xml:space="preserve">    2130209</t>
  </si>
  <si>
    <t xml:space="preserve">    森林生态效益补偿</t>
  </si>
  <si>
    <t xml:space="preserve">    2130211</t>
  </si>
  <si>
    <t xml:space="preserve">    动植物保护</t>
  </si>
  <si>
    <t xml:space="preserve">    2130213</t>
  </si>
  <si>
    <t xml:space="preserve">    林业执法与监督</t>
  </si>
  <si>
    <t xml:space="preserve">    2130216</t>
  </si>
  <si>
    <t xml:space="preserve">    林业检疫检测</t>
  </si>
  <si>
    <t xml:space="preserve">    2130234</t>
  </si>
  <si>
    <t xml:space="preserve">    林业防灾减灾</t>
  </si>
  <si>
    <t xml:space="preserve">    2130299</t>
  </si>
  <si>
    <t xml:space="preserve">    其他林业支出</t>
  </si>
  <si>
    <t xml:space="preserve">  21303</t>
  </si>
  <si>
    <t xml:space="preserve">  水利</t>
  </si>
  <si>
    <t xml:space="preserve">    2130301</t>
  </si>
  <si>
    <t xml:space="preserve">    2130303</t>
  </si>
  <si>
    <t xml:space="preserve">    2130304</t>
  </si>
  <si>
    <t xml:space="preserve">    水利行业业务管理</t>
  </si>
  <si>
    <t xml:space="preserve">    2130305</t>
  </si>
  <si>
    <t xml:space="preserve">    水利工程建设</t>
  </si>
  <si>
    <t xml:space="preserve">    2130306</t>
  </si>
  <si>
    <t xml:space="preserve">    水利工程运行与维护</t>
  </si>
  <si>
    <t xml:space="preserve">    2130308</t>
  </si>
  <si>
    <t xml:space="preserve">    水利前期工作</t>
  </si>
  <si>
    <t xml:space="preserve">    2130309</t>
  </si>
  <si>
    <t xml:space="preserve">    水利执法监督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</si>
  <si>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</si>
  <si>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</si>
  <si>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</si>
  <si>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</si>
  <si>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2130314</t>
  </si>
  <si>
    <t xml:space="preserve">    防汛</t>
  </si>
  <si>
    <t xml:space="preserve">    2130316</t>
  </si>
  <si>
    <t xml:space="preserve">    农田水利</t>
  </si>
  <si>
    <t xml:space="preserve">    2130317</t>
  </si>
  <si>
    <t xml:space="preserve">    水利技术推广</t>
  </si>
  <si>
    <t xml:space="preserve">    2130321</t>
  </si>
  <si>
    <t xml:space="preserve">    大中型水库移民后期扶持专项支出</t>
  </si>
  <si>
    <t xml:space="preserve">    2130334</t>
  </si>
  <si>
    <t xml:space="preserve">    水利建设移民支出</t>
  </si>
  <si>
    <t xml:space="preserve">    2130335</t>
  </si>
  <si>
    <t xml:space="preserve">    农村人畜饮水</t>
  </si>
  <si>
    <t xml:space="preserve">    2130399</t>
  </si>
  <si>
    <t xml:space="preserve">    其他水利支出</t>
  </si>
  <si>
    <t xml:space="preserve">  21305</t>
  </si>
  <si>
    <t xml:space="preserve">  扶贫</t>
  </si>
  <si>
    <t xml:space="preserve">    2130501</t>
  </si>
  <si>
    <t xml:space="preserve">    2130504</t>
  </si>
  <si>
    <t xml:space="preserve">    农村基础设施建设</t>
  </si>
  <si>
    <t xml:space="preserve">    2130550</t>
  </si>
  <si>
    <t xml:space="preserve">    扶贫事业机构</t>
  </si>
  <si>
    <t xml:space="preserve">    2130599</t>
  </si>
  <si>
    <t xml:space="preserve">    其他扶贫支出</t>
  </si>
  <si>
    <t xml:space="preserve">  21306</t>
  </si>
  <si>
    <t xml:space="preserve">  农业综合开发</t>
  </si>
  <si>
    <t xml:space="preserve">    2130699</t>
  </si>
  <si>
    <t xml:space="preserve">    其他农业综合开发支出</t>
  </si>
  <si>
    <t xml:space="preserve">  21307</t>
  </si>
  <si>
    <t xml:space="preserve">  农村综合改革</t>
  </si>
  <si>
    <t xml:space="preserve">    2130701</t>
  </si>
  <si>
    <t xml:space="preserve">    对村级一事一议补助资金</t>
  </si>
  <si>
    <t xml:space="preserve">    2130705</t>
  </si>
  <si>
    <t xml:space="preserve">    对村民委员会和村党支部的补助</t>
  </si>
  <si>
    <t xml:space="preserve">  21308</t>
  </si>
  <si>
    <t xml:space="preserve">  普惠金融发展支出</t>
  </si>
  <si>
    <t xml:space="preserve">    2130803</t>
  </si>
  <si>
    <t xml:space="preserve">    农业保险保费补贴</t>
  </si>
  <si>
    <t xml:space="preserve">    2130899</t>
  </si>
  <si>
    <t xml:space="preserve">    其他普惠金融发展支出</t>
  </si>
  <si>
    <t xml:space="preserve">  21399</t>
  </si>
  <si>
    <t xml:space="preserve">  其他农林水支出</t>
  </si>
  <si>
    <t xml:space="preserve">    2139999</t>
  </si>
  <si>
    <t xml:space="preserve">    其他农林水支出</t>
  </si>
  <si>
    <t>214</t>
  </si>
  <si>
    <t>交通运输支出</t>
  </si>
  <si>
    <t xml:space="preserve">  21401</t>
  </si>
  <si>
    <t xml:space="preserve">  公路水路运输</t>
  </si>
  <si>
    <t xml:space="preserve">    2140101</t>
  </si>
  <si>
    <t xml:space="preserve">    2140102</t>
  </si>
  <si>
    <t xml:space="preserve">    2140103</t>
  </si>
  <si>
    <t xml:space="preserve">    机关服务（交通局执法局后勤）</t>
  </si>
  <si>
    <t xml:space="preserve">    2140109</t>
  </si>
  <si>
    <t xml:space="preserve">    公路和运输信息化建设</t>
  </si>
  <si>
    <t xml:space="preserve">    2140110</t>
  </si>
  <si>
    <t xml:space="preserve">    公路和运输安全</t>
  </si>
  <si>
    <t xml:space="preserve">    2140111</t>
  </si>
  <si>
    <t xml:space="preserve">    公路还贷专项</t>
  </si>
  <si>
    <t xml:space="preserve">    2140112</t>
  </si>
  <si>
    <t xml:space="preserve">    公路运输管理</t>
  </si>
  <si>
    <t xml:space="preserve">    2140128</t>
  </si>
  <si>
    <t xml:space="preserve">    救助打捞</t>
  </si>
  <si>
    <t xml:space="preserve">    2140199</t>
  </si>
  <si>
    <t xml:space="preserve">    其他公路水路运输支出</t>
  </si>
  <si>
    <t xml:space="preserve">  21405</t>
  </si>
  <si>
    <t xml:space="preserve">  邮政业支出</t>
  </si>
  <si>
    <t xml:space="preserve">    2140599</t>
  </si>
  <si>
    <t xml:space="preserve">    其他邮政业支出</t>
  </si>
  <si>
    <t xml:space="preserve">  21499</t>
  </si>
  <si>
    <t xml:space="preserve">  其他交通运输支出</t>
  </si>
  <si>
    <t xml:space="preserve">    2149901</t>
  </si>
  <si>
    <t xml:space="preserve">    公共交通运营补助</t>
  </si>
  <si>
    <t xml:space="preserve">    2149999</t>
  </si>
  <si>
    <t xml:space="preserve">    其他交通运输支出</t>
  </si>
  <si>
    <t>215</t>
  </si>
  <si>
    <t>资源勘探信息等支出</t>
  </si>
  <si>
    <t xml:space="preserve">  21502</t>
  </si>
  <si>
    <t xml:space="preserve">  制造业</t>
  </si>
  <si>
    <t xml:space="preserve">    2150299</t>
  </si>
  <si>
    <t xml:space="preserve">    其他制造业支出</t>
  </si>
  <si>
    <t xml:space="preserve">  21505</t>
  </si>
  <si>
    <t xml:space="preserve">  工业和信息产业监管</t>
  </si>
  <si>
    <t xml:space="preserve">    2150508</t>
  </si>
  <si>
    <t xml:space="preserve">    无线电监管</t>
  </si>
  <si>
    <t xml:space="preserve">    2150599</t>
  </si>
  <si>
    <t xml:space="preserve">    其他工业和信息产业监管支出</t>
  </si>
  <si>
    <t xml:space="preserve">  21506</t>
  </si>
  <si>
    <t xml:space="preserve">  安全生产监管</t>
  </si>
  <si>
    <t xml:space="preserve">    2150601</t>
  </si>
  <si>
    <t xml:space="preserve">    2150602</t>
  </si>
  <si>
    <t xml:space="preserve">    2150605</t>
  </si>
  <si>
    <t xml:space="preserve">    安全监管监察专项</t>
  </si>
  <si>
    <t xml:space="preserve">    2150606</t>
  </si>
  <si>
    <t xml:space="preserve">    应急救援支出</t>
  </si>
  <si>
    <t xml:space="preserve">    2150699</t>
  </si>
  <si>
    <t xml:space="preserve">    其他安全生产监管支出</t>
  </si>
  <si>
    <t xml:space="preserve">  21507</t>
  </si>
  <si>
    <t xml:space="preserve">  国有资产监管</t>
  </si>
  <si>
    <t xml:space="preserve">    2150701</t>
  </si>
  <si>
    <t xml:space="preserve">    2150702</t>
  </si>
  <si>
    <t xml:space="preserve">    2150704</t>
  </si>
  <si>
    <t xml:space="preserve">    国有企业监事会专项</t>
  </si>
  <si>
    <t xml:space="preserve">    2150799</t>
  </si>
  <si>
    <t xml:space="preserve">    其他国有资产监管支出</t>
  </si>
  <si>
    <t xml:space="preserve">  21508</t>
  </si>
  <si>
    <t xml:space="preserve">  支持中小企业发展和管理支出</t>
  </si>
  <si>
    <t xml:space="preserve">    2150801</t>
  </si>
  <si>
    <t xml:space="preserve">    2150802</t>
  </si>
  <si>
    <t xml:space="preserve">    2150803</t>
  </si>
  <si>
    <t xml:space="preserve">    2150805</t>
  </si>
  <si>
    <t xml:space="preserve">    中小企业发展专项</t>
  </si>
  <si>
    <t xml:space="preserve">    2150899</t>
  </si>
  <si>
    <t xml:space="preserve">    其他支持中小企业发展和管理支出</t>
  </si>
  <si>
    <t xml:space="preserve">  21599</t>
  </si>
  <si>
    <t xml:space="preserve">  其他资源勘探信息等支出</t>
  </si>
  <si>
    <t xml:space="preserve">    2159999</t>
  </si>
  <si>
    <t xml:space="preserve">    其他资源勘探信息等支出</t>
  </si>
  <si>
    <t>216</t>
  </si>
  <si>
    <t>商业服务业等支出</t>
  </si>
  <si>
    <t xml:space="preserve">  21602</t>
  </si>
  <si>
    <t xml:space="preserve">  商业流通事务</t>
  </si>
  <si>
    <t xml:space="preserve">    2160201</t>
  </si>
  <si>
    <t xml:space="preserve">    2160202</t>
  </si>
  <si>
    <t xml:space="preserve">    2160217</t>
  </si>
  <si>
    <t xml:space="preserve">    市场监测及信息管理</t>
  </si>
  <si>
    <t xml:space="preserve">    2160299</t>
  </si>
  <si>
    <t xml:space="preserve">    其他商业流通事务支出</t>
  </si>
  <si>
    <t xml:space="preserve">  21605</t>
  </si>
  <si>
    <t xml:space="preserve">  旅游业管理与服务支出</t>
  </si>
  <si>
    <t xml:space="preserve">    2160501</t>
  </si>
  <si>
    <t xml:space="preserve">    2160502</t>
  </si>
  <si>
    <t xml:space="preserve">    2160503</t>
  </si>
  <si>
    <t xml:space="preserve">    机关服务（旅游局后勤）</t>
  </si>
  <si>
    <t xml:space="preserve">    2160504</t>
  </si>
  <si>
    <t xml:space="preserve">    2160505</t>
  </si>
  <si>
    <t xml:space="preserve">    旅游行业业务管理</t>
  </si>
  <si>
    <t xml:space="preserve">    2160599</t>
  </si>
  <si>
    <t xml:space="preserve">    其他旅游业管理与服务支出</t>
  </si>
  <si>
    <t xml:space="preserve">  21606</t>
  </si>
  <si>
    <t xml:space="preserve">  涉外发展服务支出</t>
  </si>
  <si>
    <t xml:space="preserve">    2160699</t>
  </si>
  <si>
    <t xml:space="preserve">    其他涉外发展服务支出</t>
  </si>
  <si>
    <t xml:space="preserve">  21699</t>
  </si>
  <si>
    <t xml:space="preserve">  其他商业服务业等支出</t>
  </si>
  <si>
    <t xml:space="preserve">    2169999</t>
  </si>
  <si>
    <t xml:space="preserve">    其他商业服务业等支出</t>
  </si>
  <si>
    <t>217</t>
  </si>
  <si>
    <t>金融支出</t>
  </si>
  <si>
    <t xml:space="preserve">  21701</t>
  </si>
  <si>
    <t xml:space="preserve">  金融部门行政支出</t>
  </si>
  <si>
    <t xml:space="preserve">    2170101</t>
  </si>
  <si>
    <t xml:space="preserve">    2170102</t>
  </si>
  <si>
    <t xml:space="preserve">    2170150</t>
  </si>
  <si>
    <t xml:space="preserve">  21702</t>
  </si>
  <si>
    <t xml:space="preserve">  金融部门监管支出</t>
  </si>
  <si>
    <t xml:space="preserve">    2170299</t>
  </si>
  <si>
    <t xml:space="preserve">    金融部门其他监管支出</t>
  </si>
  <si>
    <t xml:space="preserve">  21703</t>
  </si>
  <si>
    <t xml:space="preserve">  金融发展支出</t>
  </si>
  <si>
    <t xml:space="preserve">    2170399</t>
  </si>
  <si>
    <t xml:space="preserve">    其他金融发展支出</t>
  </si>
  <si>
    <t xml:space="preserve">  21799</t>
  </si>
  <si>
    <t xml:space="preserve">  其他金融支出</t>
  </si>
  <si>
    <t xml:space="preserve">    2179901</t>
  </si>
  <si>
    <t xml:space="preserve">    其他金融支出</t>
  </si>
  <si>
    <t>220</t>
  </si>
  <si>
    <t>国土海洋气象等支出</t>
  </si>
  <si>
    <t xml:space="preserve">  22001</t>
  </si>
  <si>
    <t xml:space="preserve">  国土资源事务</t>
  </si>
  <si>
    <t xml:space="preserve">    2200101</t>
  </si>
  <si>
    <t xml:space="preserve">    2200111</t>
  </si>
  <si>
    <t xml:space="preserve">    地质灾害防治</t>
  </si>
  <si>
    <t xml:space="preserve">    2200150</t>
  </si>
  <si>
    <t xml:space="preserve">    2200199</t>
  </si>
  <si>
    <t xml:space="preserve">    其他国土资源事务支出</t>
  </si>
  <si>
    <t xml:space="preserve">  22004</t>
  </si>
  <si>
    <t xml:space="preserve">  地震事务</t>
  </si>
  <si>
    <t xml:space="preserve">    2200402</t>
  </si>
  <si>
    <t xml:space="preserve">    2200406</t>
  </si>
  <si>
    <t xml:space="preserve">    地震灾害预防</t>
  </si>
  <si>
    <t xml:space="preserve">    2200409</t>
  </si>
  <si>
    <t xml:space="preserve">    防震减灾信息管理</t>
  </si>
  <si>
    <t xml:space="preserve">    2200450</t>
  </si>
  <si>
    <t xml:space="preserve">    地震事业机构</t>
  </si>
  <si>
    <t xml:space="preserve">    2200499</t>
  </si>
  <si>
    <t xml:space="preserve">    其他地震事务支出</t>
  </si>
  <si>
    <t xml:space="preserve">  22005</t>
  </si>
  <si>
    <t xml:space="preserve">  气象事务</t>
  </si>
  <si>
    <t xml:space="preserve">    2200504</t>
  </si>
  <si>
    <t xml:space="preserve">    气象事业机构</t>
  </si>
  <si>
    <t xml:space="preserve">    2200509</t>
  </si>
  <si>
    <t xml:space="preserve">    气象服务</t>
  </si>
  <si>
    <t xml:space="preserve">    2200510</t>
  </si>
  <si>
    <t xml:space="preserve">    气象装备保障维护</t>
  </si>
  <si>
    <t xml:space="preserve">    2200599</t>
  </si>
  <si>
    <t xml:space="preserve">    其他气象事务支出</t>
  </si>
  <si>
    <t xml:space="preserve">  22099</t>
  </si>
  <si>
    <t xml:space="preserve">  其他国土海洋气象等支出</t>
  </si>
  <si>
    <t xml:space="preserve">    2209901</t>
  </si>
  <si>
    <t xml:space="preserve">     其他国土海洋气象等支出</t>
  </si>
  <si>
    <t>221</t>
  </si>
  <si>
    <t>住房保障支出</t>
  </si>
  <si>
    <t xml:space="preserve">  22101</t>
  </si>
  <si>
    <t xml:space="preserve">  保障性安居工程支出</t>
  </si>
  <si>
    <t xml:space="preserve">    2210103</t>
  </si>
  <si>
    <t xml:space="preserve">    棚户区改造</t>
  </si>
  <si>
    <t xml:space="preserve">    2210106</t>
  </si>
  <si>
    <t xml:space="preserve">    公共租赁住房支出</t>
  </si>
  <si>
    <t xml:space="preserve">    2210107</t>
  </si>
  <si>
    <t xml:space="preserve">    保障性住房租金补贴</t>
  </si>
  <si>
    <t xml:space="preserve">    2210199</t>
  </si>
  <si>
    <t xml:space="preserve">    其他保障性安居工程支出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</si>
  <si>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</si>
  <si>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</si>
  <si>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</si>
  <si>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</si>
  <si>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 xml:space="preserve">    2210203</t>
  </si>
  <si>
    <t xml:space="preserve">    购房补贴</t>
  </si>
  <si>
    <t xml:space="preserve">  22103</t>
  </si>
  <si>
    <t xml:space="preserve">  城乡社区住宅</t>
  </si>
  <si>
    <t xml:space="preserve">    2210302</t>
  </si>
  <si>
    <t xml:space="preserve">    住房公积金管理</t>
  </si>
  <si>
    <t xml:space="preserve">    2210399</t>
  </si>
  <si>
    <t xml:space="preserve">    其他城乡社区住宅支出</t>
  </si>
  <si>
    <t>222</t>
  </si>
  <si>
    <t>粮油物资储备支出</t>
  </si>
  <si>
    <t xml:space="preserve">  22201</t>
  </si>
  <si>
    <t xml:space="preserve">  粮油事务</t>
  </si>
  <si>
    <t xml:space="preserve">    2220101</t>
  </si>
  <si>
    <t xml:space="preserve">    2220102</t>
  </si>
  <si>
    <t xml:space="preserve">    2220105</t>
  </si>
  <si>
    <t xml:space="preserve">    粮食信息统计</t>
  </si>
  <si>
    <t xml:space="preserve">    2220106</t>
  </si>
  <si>
    <t xml:space="preserve">    粮食专项业务活动</t>
  </si>
  <si>
    <t xml:space="preserve">    2220115</t>
  </si>
  <si>
    <t xml:space="preserve">    粮食风险基金</t>
  </si>
  <si>
    <t xml:space="preserve">    2220150</t>
  </si>
  <si>
    <t xml:space="preserve">    2220199</t>
  </si>
  <si>
    <t xml:space="preserve">    其他粮油事务支出</t>
  </si>
  <si>
    <t xml:space="preserve">  22204</t>
  </si>
  <si>
    <t xml:space="preserve">  粮油储备</t>
  </si>
  <si>
    <t xml:space="preserve">    2220403</t>
  </si>
  <si>
    <t xml:space="preserve">    储备粮（油）库建设</t>
  </si>
  <si>
    <t xml:space="preserve">    2220404</t>
  </si>
  <si>
    <t xml:space="preserve">    最低收购价政策支出</t>
  </si>
  <si>
    <t xml:space="preserve">    2220499</t>
  </si>
  <si>
    <t xml:space="preserve">    其他粮油储备支出</t>
  </si>
  <si>
    <t>227</t>
  </si>
  <si>
    <t>预备费</t>
  </si>
  <si>
    <t>229</t>
  </si>
  <si>
    <t>其他支出</t>
  </si>
  <si>
    <t xml:space="preserve">  22902</t>
  </si>
  <si>
    <t xml:space="preserve">  年初预留</t>
  </si>
  <si>
    <t xml:space="preserve">  22999</t>
  </si>
  <si>
    <t xml:space="preserve">  其他支出</t>
  </si>
  <si>
    <t xml:space="preserve">    2299901</t>
  </si>
  <si>
    <t xml:space="preserve">    其他支出</t>
  </si>
  <si>
    <t>232</t>
  </si>
  <si>
    <t xml:space="preserve">   债务付息支出</t>
  </si>
  <si>
    <t xml:space="preserve">  23203</t>
  </si>
  <si>
    <t xml:space="preserve">     地方政府一般债务付息支出</t>
  </si>
  <si>
    <t xml:space="preserve">    2320301</t>
  </si>
  <si>
    <t xml:space="preserve">       地方政府一般债券付息支出</t>
  </si>
  <si>
    <t xml:space="preserve">    2320304</t>
  </si>
  <si>
    <t xml:space="preserve">       地方政府其他一般债务付息支出</t>
  </si>
  <si>
    <t>表四</t>
  </si>
  <si>
    <t>2018年源城区一般公共预算支出经济分类表</t>
  </si>
  <si>
    <t>项         目</t>
  </si>
  <si>
    <t>总计</t>
  </si>
  <si>
    <t>工资福利支出</t>
  </si>
  <si>
    <t>商品和服务支出</t>
  </si>
  <si>
    <t>对个人和家庭的补助</t>
  </si>
  <si>
    <t>对企事业单位的补贴</t>
  </si>
  <si>
    <t>转移性支出</t>
  </si>
  <si>
    <t>债务利息支出</t>
  </si>
  <si>
    <t>基本建设支出</t>
  </si>
  <si>
    <t>其他资本性支出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</si>
  <si>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</si>
  <si>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</si>
  <si>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</si>
  <si>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</si>
  <si>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</si>
  <si>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</si>
  <si>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</si>
  <si>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</si>
  <si>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</si>
  <si>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</si>
  <si>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</si>
  <si>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</si>
  <si>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</si>
  <si>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</si>
  <si>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</si>
  <si>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</si>
  <si>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</si>
  <si>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</si>
  <si>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</si>
  <si>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</si>
  <si>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</si>
  <si>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</si>
  <si>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</si>
  <si>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表五</t>
  </si>
  <si>
    <t>源城区2017年政府性基金预算执行情况和2018年预算收支计划表</t>
  </si>
  <si>
    <t>项    目</t>
  </si>
  <si>
    <t>政府型基金支出</t>
  </si>
  <si>
    <t>一、散装水泥专项资金收入</t>
  </si>
  <si>
    <t>一、文化体育与传媒支出</t>
  </si>
  <si>
    <t>二、新型墙体材料专项基金收入</t>
  </si>
  <si>
    <t xml:space="preserve">  国家电影事业发展专项资金及对应专项债务收入安排的支出</t>
  </si>
  <si>
    <t>三、城市公用事业附加收入</t>
  </si>
  <si>
    <t>二、社会保障和就业支出</t>
  </si>
  <si>
    <t>四、国有土地使用权出让收入</t>
  </si>
  <si>
    <t xml:space="preserve">        大中型水库移民后期扶持基金支出</t>
  </si>
  <si>
    <t>土地出让价款收入</t>
  </si>
  <si>
    <t xml:space="preserve">        小型水库移民扶持基金支出</t>
  </si>
  <si>
    <t>补缴的土地价款</t>
  </si>
  <si>
    <t>三、城乡社区支出</t>
  </si>
  <si>
    <t>缴纳新增建设用地土地有偿使用费</t>
  </si>
  <si>
    <t xml:space="preserve">        国有土地使用权出让收入及对应专项债务收入安排的支出</t>
  </si>
  <si>
    <t>五、彩票公益金收入</t>
  </si>
  <si>
    <t xml:space="preserve">        城市公用事业附加及对应专项债务收入安排的支出</t>
  </si>
  <si>
    <t>福利彩票公益金收入</t>
  </si>
  <si>
    <t xml:space="preserve">        新增建设用地土地有偿使用费及应对专项债务收入安排支出</t>
  </si>
  <si>
    <t>体育彩票公益金收入</t>
  </si>
  <si>
    <t xml:space="preserve">        城市基础设施配套费及对应专项债务收入安排的支出</t>
  </si>
  <si>
    <t>六、城市基础设施配套费收入</t>
  </si>
  <si>
    <t xml:space="preserve">        污水处理费及对应专项债务收入安排的支出</t>
  </si>
  <si>
    <t>七、车辆通行费</t>
  </si>
  <si>
    <t>四、农林水支出</t>
  </si>
  <si>
    <t>八、其他政府性基金收入</t>
  </si>
  <si>
    <t xml:space="preserve">        大中型水库库区基金及对应专项债务收入安排的支出</t>
  </si>
  <si>
    <t>九、污水处理费</t>
  </si>
  <si>
    <t>五、交通运输</t>
  </si>
  <si>
    <t>十、彩票发行费收入</t>
  </si>
  <si>
    <t xml:space="preserve">        港口建设费及对应专项债务收入安排的支出</t>
  </si>
  <si>
    <t xml:space="preserve">         福利彩票发行费收入</t>
  </si>
  <si>
    <t xml:space="preserve">        车辆通行费及对应专项债务收入安排的支出</t>
  </si>
  <si>
    <t xml:space="preserve">         当年本级收入合计</t>
  </si>
  <si>
    <t>六、资源勘探电力信息等事务</t>
  </si>
  <si>
    <t>转移性收入</t>
  </si>
  <si>
    <t xml:space="preserve">        散装水泥专项资金及对应专项债务收入安排的支出</t>
  </si>
  <si>
    <t xml:space="preserve">    政府性基金转移收入</t>
  </si>
  <si>
    <t xml:space="preserve">        新型墙体材料专项基金及对应专项债务收入安排的支出</t>
  </si>
  <si>
    <t xml:space="preserve">    　政府性基金补助收入</t>
  </si>
  <si>
    <t>七、其他政府性基金支出</t>
  </si>
  <si>
    <t>债券转贷收入</t>
  </si>
  <si>
    <t xml:space="preserve">        其他政府性基金及对应专项债务收入安排的支出</t>
  </si>
  <si>
    <t>上年结转结余收入</t>
  </si>
  <si>
    <t xml:space="preserve">        彩票公益金及对应专项债务收入安排的支出</t>
  </si>
  <si>
    <t>调入资金</t>
  </si>
  <si>
    <t>八、债务付息支出</t>
  </si>
  <si>
    <t>省提前告知专项收入</t>
  </si>
  <si>
    <t xml:space="preserve">        国有土地使用权出让金债务付息支出</t>
  </si>
  <si>
    <t>九、债务发行费支出</t>
  </si>
  <si>
    <t xml:space="preserve">       地方政府专心债务发行费用支出</t>
  </si>
  <si>
    <t>当年本级支出合计</t>
  </si>
  <si>
    <t xml:space="preserve">    政府性基金转移支付</t>
  </si>
  <si>
    <t xml:space="preserve">    　政府性基金补助支出</t>
  </si>
  <si>
    <t xml:space="preserve">    　政府性基金上解支出</t>
  </si>
  <si>
    <t>调出资金</t>
  </si>
  <si>
    <t>年终结转结余</t>
  </si>
  <si>
    <t>表六</t>
  </si>
  <si>
    <t>2018年源城区国有资本经营预算收支总表</t>
  </si>
  <si>
    <t>收      入</t>
  </si>
  <si>
    <t>支     出</t>
  </si>
  <si>
    <t>一、利润收入</t>
  </si>
  <si>
    <t>1.解决历史遗留问题及改革成本支出</t>
  </si>
  <si>
    <t>二、股利、股息收入</t>
  </si>
  <si>
    <t>2.国有企业资本金注入</t>
  </si>
  <si>
    <t>三、产权转让收入</t>
  </si>
  <si>
    <t>3.国有企业政策性补贴</t>
  </si>
  <si>
    <t>四、清算收入</t>
  </si>
  <si>
    <t>4.金融国有资本经营预算指出</t>
  </si>
  <si>
    <t>五、其他国有资本经营收入</t>
  </si>
  <si>
    <t>5.其他国有资本经营预算支出</t>
  </si>
  <si>
    <t>本年收入合计</t>
  </si>
  <si>
    <t>本年支出合计</t>
  </si>
  <si>
    <t>上年结转</t>
  </si>
  <si>
    <t>结转下年</t>
  </si>
  <si>
    <t>转移支付支出</t>
  </si>
  <si>
    <t>收  入  总  计</t>
  </si>
  <si>
    <t xml:space="preserve">         支  出  总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</si>
</sst>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178" formatCode="_-* #,##0_-;\-* #,##0_-;_-* &quot;-&quot;_-;_-@_-"/>
    <numFmt numFmtId="179" formatCode="#,##0_ "/>
    <numFmt numFmtId="180" formatCode="_ * #,##0_ ;_ * \-#,##0_ ;_ * &quot;-&quot;??_ ;_ @_ "/>
    <numFmt numFmtId="181" formatCode="#,##0_);[Red]\(#,##0\)"/>
    <numFmt numFmtId="182" formatCode="0_ "/>
  </numFmts>
  <fonts count="40">
    <font>
      <sz val="11"/>
      <color theme="1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14"/>
      <name val="方正楷体简体"/>
      <charset val="134"/>
    </font>
    <font>
      <sz val="20"/>
      <color indexed="8"/>
      <name val="方正小标宋简体"/>
      <charset val="134"/>
    </font>
    <font>
      <b/>
      <sz val="15"/>
      <color indexed="8"/>
      <name val="宋体"/>
      <charset val="134"/>
    </font>
    <font>
      <sz val="11"/>
      <color indexed="8"/>
      <name val="方正书宋简体"/>
      <charset val="134"/>
    </font>
    <font>
      <sz val="10.5"/>
      <color indexed="8"/>
      <name val="方正黑体简体"/>
      <charset val="134"/>
    </font>
    <font>
      <b/>
      <sz val="9"/>
      <color indexed="8"/>
      <name val="宋体"/>
      <family val="3"/>
      <charset val="134"/>
    </font>
    <font>
      <sz val="10.5"/>
      <name val="方正书宋简体"/>
      <charset val="134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sz val="12"/>
      <name val="方正黑体简体"/>
      <charset val="134"/>
    </font>
    <font>
      <sz val="20"/>
      <name val="方正小标宋简体"/>
      <family val="3"/>
      <charset val="134"/>
    </font>
    <font>
      <b/>
      <sz val="20"/>
      <name val="宋体"/>
      <family val="3"/>
      <charset val="134"/>
    </font>
    <font>
      <sz val="12"/>
      <name val="黑体"/>
      <family val="3"/>
      <charset val="134"/>
    </font>
    <font>
      <sz val="8"/>
      <name val="方正黑体简体"/>
      <charset val="134"/>
    </font>
    <font>
      <sz val="8"/>
      <name val="宋体"/>
      <family val="3"/>
      <charset val="134"/>
    </font>
    <font>
      <sz val="9"/>
      <name val="宋体"/>
      <family val="3"/>
      <charset val="134"/>
    </font>
    <font>
      <sz val="7.5"/>
      <name val="方正书宋简体"/>
      <charset val="134"/>
    </font>
    <font>
      <sz val="9"/>
      <name val="方正书宋简体"/>
      <charset val="134"/>
    </font>
    <font>
      <sz val="7.5"/>
      <name val="方正黑体简体"/>
      <charset val="134"/>
    </font>
    <font>
      <sz val="9"/>
      <name val="方正黑体简体"/>
      <charset val="134"/>
    </font>
    <font>
      <sz val="10"/>
      <name val="宋体"/>
      <family val="3"/>
      <charset val="134"/>
    </font>
    <font>
      <sz val="6"/>
      <name val="宋体"/>
      <family val="3"/>
      <charset val="134"/>
    </font>
    <font>
      <sz val="12"/>
      <color indexed="10"/>
      <name val="宋体"/>
      <family val="3"/>
      <charset val="134"/>
    </font>
    <font>
      <sz val="12"/>
      <name val="方正书宋简体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0.5"/>
      <name val="方正楷体简体"/>
      <family val="4"/>
      <charset val="134"/>
    </font>
    <font>
      <sz val="11"/>
      <name val="方正书宋简体"/>
      <charset val="134"/>
    </font>
    <font>
      <sz val="10.5"/>
      <name val="方正黑体简体"/>
      <charset val="134"/>
    </font>
    <font>
      <sz val="10.5"/>
      <color indexed="8"/>
      <name val="等线"/>
      <charset val="134"/>
    </font>
    <font>
      <sz val="10.5"/>
      <color indexed="8"/>
      <name val="宋体"/>
      <family val="3"/>
      <charset val="134"/>
    </font>
    <font>
      <sz val="14"/>
      <name val="宋体"/>
      <family val="3"/>
      <charset val="134"/>
    </font>
    <font>
      <sz val="10"/>
      <name val="方正黑体简体"/>
      <charset val="134"/>
    </font>
    <font>
      <b/>
      <sz val="9"/>
      <name val="方正书宋简体"/>
      <charset val="134"/>
    </font>
    <font>
      <sz val="11"/>
      <color indexed="8"/>
      <name val="宋体"/>
      <family val="3"/>
      <charset val="134"/>
    </font>
    <font>
      <sz val="12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 applyNumberFormat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8" fillId="0" borderId="0"/>
  </cellStyleXfs>
  <cellXfs count="156">
    <xf numFmtId="0" fontId="0" fillId="0" borderId="0" xfId="0">
      <alignment vertical="center"/>
    </xf>
    <xf numFmtId="0" fontId="1" fillId="0" borderId="0" xfId="12" applyNumberFormat="1" applyFont="1" applyFill="1" applyBorder="1" applyAlignment="1"/>
    <xf numFmtId="0" fontId="2" fillId="0" borderId="0" xfId="0" applyFont="1" applyFill="1" applyBorder="1" applyAlignment="1">
      <alignment vertical="center"/>
    </xf>
    <xf numFmtId="0" fontId="3" fillId="0" borderId="0" xfId="14" applyFont="1" applyFill="1" applyBorder="1" applyAlignment="1">
      <alignment wrapText="1"/>
    </xf>
    <xf numFmtId="0" fontId="2" fillId="0" borderId="0" xfId="12" applyNumberFormat="1" applyFont="1" applyFill="1" applyBorder="1" applyAlignment="1"/>
    <xf numFmtId="0" fontId="5" fillId="0" borderId="0" xfId="12" applyFont="1" applyFill="1" applyAlignment="1">
      <alignment horizontal="center" vertical="center"/>
    </xf>
    <xf numFmtId="0" fontId="5" fillId="0" borderId="0" xfId="12" applyFont="1" applyFill="1" applyAlignment="1">
      <alignment horizontal="left" vertical="center"/>
    </xf>
    <xf numFmtId="0" fontId="6" fillId="0" borderId="0" xfId="12" applyFont="1" applyFill="1" applyAlignment="1">
      <alignment horizontal="right" vertical="center"/>
    </xf>
    <xf numFmtId="0" fontId="8" fillId="0" borderId="0" xfId="12" applyFont="1" applyFill="1" applyAlignment="1">
      <alignment horizontal="center" vertical="center" wrapText="1"/>
    </xf>
    <xf numFmtId="0" fontId="8" fillId="0" borderId="0" xfId="12" applyFont="1" applyFill="1" applyAlignment="1">
      <alignment horizontal="left" vertical="center" wrapText="1"/>
    </xf>
    <xf numFmtId="0" fontId="9" fillId="0" borderId="1" xfId="12" applyNumberFormat="1" applyFont="1" applyFill="1" applyBorder="1" applyAlignment="1">
      <alignment horizontal="left" wrapText="1" indent="1"/>
    </xf>
    <xf numFmtId="179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 inden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>
      <alignment horizontal="left" vertical="center" wrapText="1" indent="1"/>
    </xf>
    <xf numFmtId="0" fontId="9" fillId="0" borderId="1" xfId="12" applyNumberFormat="1" applyFont="1" applyFill="1" applyBorder="1" applyAlignment="1">
      <alignment horizont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vertical="center"/>
    </xf>
    <xf numFmtId="0" fontId="2" fillId="0" borderId="0" xfId="3" applyFill="1" applyAlignment="1">
      <alignment vertical="center"/>
    </xf>
    <xf numFmtId="0" fontId="3" fillId="0" borderId="0" xfId="3" applyFont="1" applyFill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0" fontId="15" fillId="0" borderId="0" xfId="3" applyFont="1" applyFill="1" applyAlignment="1">
      <alignment vertical="center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3" fontId="19" fillId="0" borderId="1" xfId="3" applyNumberFormat="1" applyFont="1" applyFill="1" applyBorder="1" applyAlignment="1" applyProtection="1">
      <alignment vertical="center"/>
    </xf>
    <xf numFmtId="181" fontId="20" fillId="0" borderId="1" xfId="3" applyNumberFormat="1" applyFont="1" applyFill="1" applyBorder="1" applyAlignment="1" applyProtection="1">
      <alignment horizontal="center" vertical="center"/>
    </xf>
    <xf numFmtId="0" fontId="21" fillId="0" borderId="1" xfId="3" applyNumberFormat="1" applyFont="1" applyFill="1" applyBorder="1" applyAlignment="1">
      <alignment vertical="center"/>
    </xf>
    <xf numFmtId="179" fontId="22" fillId="0" borderId="1" xfId="3" applyNumberFormat="1" applyFont="1" applyFill="1" applyBorder="1" applyAlignment="1">
      <alignment horizontal="center" vertical="center"/>
    </xf>
    <xf numFmtId="0" fontId="21" fillId="0" borderId="1" xfId="3" applyNumberFormat="1" applyFont="1" applyFill="1" applyBorder="1" applyAlignment="1">
      <alignment vertical="center" wrapText="1"/>
    </xf>
    <xf numFmtId="0" fontId="18" fillId="0" borderId="0" xfId="3" applyFont="1" applyFill="1" applyAlignment="1">
      <alignment vertical="center"/>
    </xf>
    <xf numFmtId="0" fontId="19" fillId="0" borderId="1" xfId="3" applyNumberFormat="1" applyFont="1" applyFill="1" applyBorder="1" applyAlignment="1">
      <alignment vertical="center" wrapText="1"/>
    </xf>
    <xf numFmtId="179" fontId="20" fillId="0" borderId="1" xfId="3" applyNumberFormat="1" applyFont="1" applyFill="1" applyBorder="1" applyAlignment="1">
      <alignment horizontal="center" vertical="center"/>
    </xf>
    <xf numFmtId="179" fontId="20" fillId="0" borderId="1" xfId="2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indent="1"/>
    </xf>
    <xf numFmtId="181" fontId="20" fillId="0" borderId="1" xfId="7" applyNumberFormat="1" applyFont="1" applyFill="1" applyBorder="1" applyAlignment="1">
      <alignment horizontal="center" vertical="center"/>
    </xf>
    <xf numFmtId="179" fontId="20" fillId="0" borderId="1" xfId="2" applyNumberFormat="1" applyFont="1" applyFill="1" applyBorder="1" applyAlignment="1">
      <alignment horizontal="center" vertical="center"/>
    </xf>
    <xf numFmtId="3" fontId="18" fillId="0" borderId="0" xfId="3" applyNumberFormat="1" applyFont="1" applyFill="1" applyAlignment="1">
      <alignment vertical="center"/>
    </xf>
    <xf numFmtId="179" fontId="20" fillId="0" borderId="1" xfId="3" applyNumberFormat="1" applyFont="1" applyFill="1" applyBorder="1" applyAlignment="1" applyProtection="1">
      <alignment horizontal="center" vertical="center"/>
    </xf>
    <xf numFmtId="179" fontId="22" fillId="0" borderId="1" xfId="2" applyNumberFormat="1" applyFont="1" applyFill="1" applyBorder="1" applyAlignment="1">
      <alignment horizontal="center" vertical="center"/>
    </xf>
    <xf numFmtId="181" fontId="20" fillId="0" borderId="1" xfId="3" applyNumberFormat="1" applyFont="1" applyFill="1" applyBorder="1" applyAlignment="1">
      <alignment horizontal="center" vertical="center"/>
    </xf>
    <xf numFmtId="3" fontId="18" fillId="0" borderId="0" xfId="3" applyNumberFormat="1" applyFont="1" applyFill="1" applyBorder="1" applyAlignment="1">
      <alignment vertical="center"/>
    </xf>
    <xf numFmtId="0" fontId="2" fillId="0" borderId="0" xfId="3" applyFill="1" applyBorder="1" applyAlignment="1">
      <alignment vertical="center"/>
    </xf>
    <xf numFmtId="0" fontId="18" fillId="0" borderId="0" xfId="3" applyFont="1" applyFill="1" applyBorder="1" applyAlignment="1">
      <alignment vertical="center"/>
    </xf>
    <xf numFmtId="0" fontId="19" fillId="0" borderId="0" xfId="3" applyNumberFormat="1" applyFont="1" applyFill="1" applyBorder="1" applyAlignment="1">
      <alignment vertical="center" wrapText="1"/>
    </xf>
    <xf numFmtId="179" fontId="20" fillId="0" borderId="0" xfId="3" applyNumberFormat="1" applyFont="1" applyFill="1" applyBorder="1" applyAlignment="1">
      <alignment horizontal="center" vertical="center"/>
    </xf>
    <xf numFmtId="0" fontId="19" fillId="0" borderId="1" xfId="3" applyNumberFormat="1" applyFont="1" applyFill="1" applyBorder="1" applyAlignment="1">
      <alignment vertical="center"/>
    </xf>
    <xf numFmtId="0" fontId="21" fillId="0" borderId="1" xfId="3" applyFont="1" applyFill="1" applyBorder="1" applyAlignment="1">
      <alignment vertical="center"/>
    </xf>
    <xf numFmtId="181" fontId="22" fillId="0" borderId="1" xfId="3" applyNumberFormat="1" applyFont="1" applyFill="1" applyBorder="1" applyAlignment="1" applyProtection="1">
      <alignment horizontal="center" vertical="center"/>
    </xf>
    <xf numFmtId="0" fontId="19" fillId="0" borderId="1" xfId="3" applyFont="1" applyFill="1" applyBorder="1" applyAlignment="1">
      <alignment vertical="center"/>
    </xf>
    <xf numFmtId="41" fontId="18" fillId="0" borderId="0" xfId="3" applyNumberFormat="1" applyFont="1" applyFill="1" applyAlignment="1">
      <alignment vertical="center"/>
    </xf>
    <xf numFmtId="179" fontId="22" fillId="0" borderId="1" xfId="2" applyNumberFormat="1" applyFont="1" applyFill="1" applyBorder="1" applyAlignment="1" applyProtection="1">
      <alignment horizontal="center" vertical="center"/>
    </xf>
    <xf numFmtId="0" fontId="2" fillId="0" borderId="1" xfId="3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1" fillId="0" borderId="1" xfId="3" applyFont="1" applyFill="1" applyBorder="1" applyAlignment="1">
      <alignment horizontal="center" vertical="center"/>
    </xf>
    <xf numFmtId="179" fontId="20" fillId="0" borderId="1" xfId="2" applyNumberFormat="1" applyFont="1" applyFill="1" applyBorder="1" applyAlignment="1" applyProtection="1">
      <alignment horizontal="center" vertical="center"/>
    </xf>
    <xf numFmtId="180" fontId="2" fillId="0" borderId="0" xfId="3" applyNumberFormat="1" applyFill="1" applyAlignment="1">
      <alignment vertical="center"/>
    </xf>
    <xf numFmtId="0" fontId="19" fillId="0" borderId="1" xfId="3" applyFont="1" applyFill="1" applyBorder="1" applyAlignment="1">
      <alignment horizontal="center" vertical="center"/>
    </xf>
    <xf numFmtId="180" fontId="18" fillId="0" borderId="0" xfId="3" applyNumberFormat="1" applyFont="1" applyFill="1" applyAlignment="1">
      <alignment vertical="center"/>
    </xf>
    <xf numFmtId="0" fontId="23" fillId="0" borderId="2" xfId="3" applyFont="1" applyFill="1" applyBorder="1" applyAlignment="1">
      <alignment vertical="center"/>
    </xf>
    <xf numFmtId="0" fontId="24" fillId="0" borderId="0" xfId="3" applyFont="1" applyFill="1" applyAlignment="1">
      <alignment vertical="center"/>
    </xf>
    <xf numFmtId="41" fontId="24" fillId="0" borderId="0" xfId="3" applyNumberFormat="1" applyFont="1" applyFill="1" applyAlignment="1">
      <alignment vertical="center"/>
    </xf>
    <xf numFmtId="180" fontId="24" fillId="0" borderId="0" xfId="3" applyNumberFormat="1" applyFont="1" applyFill="1" applyAlignment="1">
      <alignment vertical="center"/>
    </xf>
    <xf numFmtId="3" fontId="2" fillId="0" borderId="0" xfId="3" applyNumberFormat="1" applyFill="1" applyAlignment="1">
      <alignment vertical="center"/>
    </xf>
    <xf numFmtId="0" fontId="25" fillId="0" borderId="0" xfId="3" applyFont="1" applyFill="1" applyAlignment="1">
      <alignment vertical="center"/>
    </xf>
    <xf numFmtId="41" fontId="2" fillId="0" borderId="0" xfId="3" applyNumberFormat="1" applyFill="1" applyAlignment="1">
      <alignment vertical="center"/>
    </xf>
    <xf numFmtId="0" fontId="11" fillId="0" borderId="0" xfId="11" applyFont="1" applyFill="1" applyAlignment="1">
      <alignment vertical="center"/>
    </xf>
    <xf numFmtId="0" fontId="2" fillId="0" borderId="0" xfId="11" applyFont="1" applyFill="1" applyAlignment="1">
      <alignment vertical="center"/>
    </xf>
    <xf numFmtId="49" fontId="3" fillId="0" borderId="0" xfId="9" applyNumberFormat="1" applyFont="1" applyFill="1" applyBorder="1" applyAlignment="1">
      <alignment vertical="center"/>
    </xf>
    <xf numFmtId="0" fontId="15" fillId="0" borderId="0" xfId="11" applyFont="1" applyFill="1" applyAlignment="1">
      <alignment vertical="center"/>
    </xf>
    <xf numFmtId="0" fontId="2" fillId="0" borderId="0" xfId="11" applyFont="1" applyFill="1" applyBorder="1" applyAlignment="1">
      <alignment vertical="center"/>
    </xf>
    <xf numFmtId="0" fontId="26" fillId="0" borderId="1" xfId="6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vertical="center"/>
    </xf>
    <xf numFmtId="179" fontId="27" fillId="0" borderId="1" xfId="11" applyNumberFormat="1" applyFont="1" applyFill="1" applyBorder="1" applyAlignment="1">
      <alignment horizontal="center" vertical="center"/>
    </xf>
    <xf numFmtId="0" fontId="28" fillId="0" borderId="1" xfId="11" applyFont="1" applyFill="1" applyBorder="1" applyAlignment="1">
      <alignment horizontal="distributed" vertical="center"/>
    </xf>
    <xf numFmtId="179" fontId="2" fillId="0" borderId="0" xfId="11" applyNumberFormat="1" applyFont="1" applyFill="1" applyAlignment="1">
      <alignment vertical="center"/>
    </xf>
    <xf numFmtId="0" fontId="2" fillId="0" borderId="3" xfId="1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27" fillId="0" borderId="0" xfId="9" applyNumberFormat="1" applyFont="1" applyFill="1" applyBorder="1" applyAlignment="1">
      <alignment horizontal="center"/>
    </xf>
    <xf numFmtId="0" fontId="27" fillId="0" borderId="0" xfId="9" applyNumberFormat="1" applyFont="1" applyFill="1" applyAlignment="1"/>
    <xf numFmtId="0" fontId="23" fillId="0" borderId="0" xfId="9" applyNumberFormat="1" applyFont="1" applyFill="1" applyBorder="1" applyAlignment="1"/>
    <xf numFmtId="49" fontId="27" fillId="0" borderId="0" xfId="9" applyNumberFormat="1" applyFont="1" applyFill="1" applyBorder="1" applyAlignment="1">
      <alignment horizontal="left"/>
    </xf>
    <xf numFmtId="0" fontId="27" fillId="0" borderId="0" xfId="9" applyNumberFormat="1" applyFont="1" applyFill="1" applyBorder="1" applyAlignment="1"/>
    <xf numFmtId="181" fontId="10" fillId="0" borderId="0" xfId="9" applyNumberFormat="1" applyFont="1" applyFill="1" applyBorder="1" applyAlignment="1">
      <alignment horizontal="center"/>
    </xf>
    <xf numFmtId="0" fontId="3" fillId="0" borderId="0" xfId="9" applyNumberFormat="1" applyFont="1" applyFill="1" applyBorder="1" applyAlignment="1">
      <alignment vertical="center"/>
    </xf>
    <xf numFmtId="181" fontId="29" fillId="0" borderId="0" xfId="9" applyNumberFormat="1" applyFont="1" applyFill="1" applyBorder="1" applyAlignment="1">
      <alignment horizontal="center" vertical="center"/>
    </xf>
    <xf numFmtId="49" fontId="27" fillId="0" borderId="0" xfId="9" applyNumberFormat="1" applyFont="1" applyFill="1" applyBorder="1" applyAlignment="1">
      <alignment horizontal="left" vertical="center" wrapText="1"/>
    </xf>
    <xf numFmtId="0" fontId="27" fillId="0" borderId="0" xfId="9" applyNumberFormat="1" applyFont="1" applyFill="1" applyBorder="1" applyAlignment="1">
      <alignment wrapText="1"/>
    </xf>
    <xf numFmtId="181" fontId="30" fillId="0" borderId="0" xfId="9" applyNumberFormat="1" applyFont="1" applyFill="1" applyBorder="1" applyAlignment="1">
      <alignment horizontal="center" wrapText="1"/>
    </xf>
    <xf numFmtId="49" fontId="31" fillId="0" borderId="1" xfId="9" applyNumberFormat="1" applyFont="1" applyFill="1" applyBorder="1" applyAlignment="1">
      <alignment horizontal="center" vertical="center" wrapText="1" shrinkToFit="1"/>
    </xf>
    <xf numFmtId="0" fontId="31" fillId="0" borderId="1" xfId="9" applyNumberFormat="1" applyFont="1" applyFill="1" applyBorder="1" applyAlignment="1">
      <alignment horizontal="center" vertical="center" wrapText="1" shrinkToFit="1"/>
    </xf>
    <xf numFmtId="181" fontId="31" fillId="0" borderId="1" xfId="9" applyNumberFormat="1" applyFont="1" applyFill="1" applyBorder="1" applyAlignment="1">
      <alignment horizontal="center" vertical="center" wrapText="1" shrinkToFit="1"/>
    </xf>
    <xf numFmtId="0" fontId="9" fillId="0" borderId="1" xfId="9" applyFont="1" applyFill="1" applyBorder="1" applyAlignment="1">
      <alignment horizontal="left" vertical="center" wrapText="1" shrinkToFit="1"/>
    </xf>
    <xf numFmtId="0" fontId="9" fillId="0" borderId="1" xfId="9" applyFont="1" applyFill="1" applyBorder="1" applyAlignment="1">
      <alignment horizontal="left" vertical="center" wrapText="1" indent="1" shrinkToFit="1"/>
    </xf>
    <xf numFmtId="181" fontId="9" fillId="0" borderId="1" xfId="9" applyNumberFormat="1" applyFont="1" applyFill="1" applyBorder="1" applyAlignment="1">
      <alignment horizontal="center" vertical="center" wrapText="1"/>
    </xf>
    <xf numFmtId="49" fontId="9" fillId="0" borderId="1" xfId="9" applyNumberFormat="1" applyFont="1" applyFill="1" applyBorder="1" applyAlignment="1">
      <alignment horizontal="left" vertical="center" wrapText="1" shrinkToFit="1"/>
    </xf>
    <xf numFmtId="0" fontId="9" fillId="0" borderId="1" xfId="9" applyNumberFormat="1" applyFont="1" applyFill="1" applyBorder="1" applyAlignment="1">
      <alignment horizontal="left" vertical="center" wrapText="1" indent="1" shrinkToFit="1"/>
    </xf>
    <xf numFmtId="181" fontId="10" fillId="0" borderId="1" xfId="10" applyNumberFormat="1" applyFont="1" applyFill="1" applyBorder="1" applyAlignment="1">
      <alignment horizontal="center" vertical="center"/>
    </xf>
    <xf numFmtId="181" fontId="32" fillId="0" borderId="1" xfId="10" applyNumberFormat="1" applyFont="1" applyFill="1" applyBorder="1" applyAlignment="1">
      <alignment horizontal="center" vertical="center"/>
    </xf>
    <xf numFmtId="181" fontId="33" fillId="0" borderId="1" xfId="0" applyNumberFormat="1" applyFont="1" applyFill="1" applyBorder="1" applyAlignment="1">
      <alignment horizontal="center"/>
    </xf>
    <xf numFmtId="0" fontId="27" fillId="0" borderId="0" xfId="9" applyNumberFormat="1" applyFont="1" applyFill="1" applyBorder="1" applyAlignment="1">
      <alignment horizontal="left"/>
    </xf>
    <xf numFmtId="181" fontId="10" fillId="0" borderId="1" xfId="8" applyNumberFormat="1" applyFont="1" applyFill="1" applyBorder="1" applyAlignment="1">
      <alignment horizontal="center" vertical="center"/>
    </xf>
    <xf numFmtId="181" fontId="10" fillId="0" borderId="1" xfId="9" applyNumberFormat="1" applyFont="1" applyFill="1" applyBorder="1" applyAlignment="1">
      <alignment horizontal="center" vertical="center"/>
    </xf>
    <xf numFmtId="181" fontId="10" fillId="0" borderId="1" xfId="0" applyNumberFormat="1" applyFont="1" applyFill="1" applyBorder="1" applyAlignment="1">
      <alignment horizontal="center"/>
    </xf>
    <xf numFmtId="49" fontId="27" fillId="0" borderId="1" xfId="9" applyNumberFormat="1" applyFont="1" applyFill="1" applyBorder="1" applyAlignment="1">
      <alignment horizontal="left"/>
    </xf>
    <xf numFmtId="0" fontId="27" fillId="0" borderId="1" xfId="9" applyNumberFormat="1" applyFont="1" applyFill="1" applyBorder="1" applyAlignment="1"/>
    <xf numFmtId="49" fontId="10" fillId="0" borderId="1" xfId="9" applyNumberFormat="1" applyFont="1" applyFill="1" applyBorder="1" applyAlignment="1">
      <alignment horizontal="left"/>
    </xf>
    <xf numFmtId="0" fontId="2" fillId="0" borderId="0" xfId="3">
      <alignment vertical="center"/>
    </xf>
    <xf numFmtId="0" fontId="3" fillId="0" borderId="0" xfId="13" applyFont="1" applyAlignment="1">
      <alignment wrapText="1"/>
    </xf>
    <xf numFmtId="0" fontId="34" fillId="0" borderId="0" xfId="6" applyFont="1" applyFill="1">
      <alignment vertical="center"/>
    </xf>
    <xf numFmtId="0" fontId="34" fillId="0" borderId="0" xfId="6" applyFont="1">
      <alignment vertical="center"/>
    </xf>
    <xf numFmtId="0" fontId="2" fillId="0" borderId="0" xfId="3" applyAlignment="1"/>
    <xf numFmtId="0" fontId="15" fillId="0" borderId="0" xfId="6" applyFont="1" applyFill="1" applyAlignment="1">
      <alignment vertical="center"/>
    </xf>
    <xf numFmtId="0" fontId="2" fillId="0" borderId="0" xfId="6" applyFont="1" applyFill="1" applyAlignment="1">
      <alignment vertical="center"/>
    </xf>
    <xf numFmtId="0" fontId="2" fillId="0" borderId="0" xfId="6" applyFont="1" applyFill="1">
      <alignment vertical="center"/>
    </xf>
    <xf numFmtId="0" fontId="30" fillId="0" borderId="0" xfId="6" applyFont="1" applyFill="1" applyAlignment="1">
      <alignment horizontal="right" vertical="center"/>
    </xf>
    <xf numFmtId="0" fontId="22" fillId="0" borderId="1" xfId="6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 wrapText="1"/>
    </xf>
    <xf numFmtId="3" fontId="22" fillId="0" borderId="1" xfId="1" applyNumberFormat="1" applyFont="1" applyFill="1" applyBorder="1" applyAlignment="1" applyProtection="1">
      <alignment horizontal="center" vertical="center" wrapText="1"/>
      <protection locked="0"/>
    </xf>
    <xf numFmtId="1" fontId="22" fillId="0" borderId="1" xfId="6" applyNumberFormat="1" applyFont="1" applyFill="1" applyBorder="1" applyAlignment="1" applyProtection="1">
      <alignment vertical="center"/>
      <protection locked="0"/>
    </xf>
    <xf numFmtId="179" fontId="22" fillId="0" borderId="1" xfId="5" applyNumberFormat="1" applyFont="1" applyFill="1" applyBorder="1" applyAlignment="1">
      <alignment horizontal="center" vertical="center"/>
    </xf>
    <xf numFmtId="181" fontId="22" fillId="0" borderId="1" xfId="6" applyNumberFormat="1" applyFont="1" applyFill="1" applyBorder="1" applyAlignment="1">
      <alignment horizontal="center" vertical="center"/>
    </xf>
    <xf numFmtId="2" fontId="35" fillId="0" borderId="0" xfId="6" applyNumberFormat="1" applyFont="1">
      <alignment vertical="center"/>
    </xf>
    <xf numFmtId="178" fontId="2" fillId="0" borderId="0" xfId="3" applyNumberFormat="1">
      <alignment vertical="center"/>
    </xf>
    <xf numFmtId="0" fontId="20" fillId="0" borderId="1" xfId="6" applyFont="1" applyFill="1" applyBorder="1" applyAlignment="1">
      <alignment horizontal="left" vertical="center" indent="1"/>
    </xf>
    <xf numFmtId="179" fontId="20" fillId="0" borderId="1" xfId="5" applyNumberFormat="1" applyFont="1" applyFill="1" applyBorder="1" applyAlignment="1">
      <alignment horizontal="center" vertical="center"/>
    </xf>
    <xf numFmtId="181" fontId="20" fillId="0" borderId="1" xfId="6" applyNumberFormat="1" applyFont="1" applyFill="1" applyBorder="1" applyAlignment="1">
      <alignment horizontal="center" vertical="center"/>
    </xf>
    <xf numFmtId="0" fontId="23" fillId="0" borderId="0" xfId="6" applyFont="1">
      <alignment vertical="center"/>
    </xf>
    <xf numFmtId="0" fontId="20" fillId="0" borderId="1" xfId="6" applyFont="1" applyFill="1" applyBorder="1" applyAlignment="1">
      <alignment horizontal="left" vertical="center" indent="2"/>
    </xf>
    <xf numFmtId="1" fontId="22" fillId="0" borderId="1" xfId="6" applyNumberFormat="1" applyFont="1" applyFill="1" applyBorder="1" applyAlignment="1" applyProtection="1">
      <alignment horizontal="left" vertical="center"/>
      <protection locked="0"/>
    </xf>
    <xf numFmtId="1" fontId="20" fillId="0" borderId="1" xfId="6" applyNumberFormat="1" applyFont="1" applyFill="1" applyBorder="1" applyAlignment="1" applyProtection="1">
      <alignment horizontal="left" vertical="center" indent="1"/>
      <protection locked="0"/>
    </xf>
    <xf numFmtId="0" fontId="2" fillId="0" borderId="1" xfId="3" applyBorder="1">
      <alignment vertical="center"/>
    </xf>
    <xf numFmtId="1" fontId="36" fillId="0" borderId="1" xfId="6" applyNumberFormat="1" applyFont="1" applyFill="1" applyBorder="1" applyAlignment="1" applyProtection="1">
      <alignment vertical="center"/>
      <protection locked="0"/>
    </xf>
    <xf numFmtId="182" fontId="20" fillId="0" borderId="1" xfId="6" applyNumberFormat="1" applyFont="1" applyFill="1" applyBorder="1" applyAlignment="1" applyProtection="1">
      <alignment horizontal="left" vertical="center" indent="1"/>
      <protection locked="0"/>
    </xf>
    <xf numFmtId="1" fontId="20" fillId="0" borderId="1" xfId="6" applyNumberFormat="1" applyFont="1" applyFill="1" applyBorder="1" applyAlignment="1" applyProtection="1">
      <alignment horizontal="left" vertical="center"/>
      <protection locked="0"/>
    </xf>
    <xf numFmtId="1" fontId="20" fillId="0" borderId="1" xfId="6" applyNumberFormat="1" applyFont="1" applyFill="1" applyBorder="1" applyAlignment="1" applyProtection="1">
      <alignment vertical="center"/>
      <protection locked="0"/>
    </xf>
    <xf numFmtId="179" fontId="22" fillId="0" borderId="1" xfId="6" applyNumberFormat="1" applyFont="1" applyFill="1" applyBorder="1" applyAlignment="1">
      <alignment horizontal="center" vertical="center"/>
    </xf>
    <xf numFmtId="0" fontId="35" fillId="0" borderId="0" xfId="6" applyFont="1">
      <alignment vertical="center"/>
    </xf>
    <xf numFmtId="178" fontId="2" fillId="0" borderId="0" xfId="6" applyNumberFormat="1" applyFill="1">
      <alignment vertical="center"/>
    </xf>
    <xf numFmtId="178" fontId="22" fillId="0" borderId="1" xfId="5" applyFont="1" applyFill="1" applyBorder="1" applyAlignment="1">
      <alignment vertical="center"/>
    </xf>
    <xf numFmtId="178" fontId="20" fillId="0" borderId="1" xfId="5" applyFont="1" applyFill="1" applyBorder="1" applyAlignment="1">
      <alignment vertical="center"/>
    </xf>
    <xf numFmtId="0" fontId="13" fillId="0" borderId="0" xfId="6" applyFont="1" applyFill="1" applyAlignment="1">
      <alignment horizontal="center" vertical="center"/>
    </xf>
    <xf numFmtId="0" fontId="23" fillId="0" borderId="2" xfId="3" applyFont="1" applyBorder="1" applyAlignment="1">
      <alignment horizontal="left" vertical="center"/>
    </xf>
    <xf numFmtId="49" fontId="13" fillId="0" borderId="0" xfId="9" applyNumberFormat="1" applyFont="1" applyFill="1" applyBorder="1" applyAlignment="1">
      <alignment horizontal="center" vertical="center" wrapText="1" shrinkToFit="1"/>
    </xf>
    <xf numFmtId="181" fontId="13" fillId="0" borderId="0" xfId="9" applyNumberFormat="1" applyFont="1" applyFill="1" applyBorder="1" applyAlignment="1">
      <alignment horizontal="center" vertical="center" wrapText="1" shrinkToFit="1"/>
    </xf>
    <xf numFmtId="0" fontId="13" fillId="0" borderId="0" xfId="4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7" fillId="0" borderId="1" xfId="3" applyNumberFormat="1" applyFont="1" applyFill="1" applyBorder="1" applyAlignment="1">
      <alignment horizontal="center" vertical="center"/>
    </xf>
    <xf numFmtId="0" fontId="4" fillId="0" borderId="0" xfId="12" applyFont="1" applyFill="1" applyAlignment="1">
      <alignment horizontal="center" vertical="center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12" applyNumberFormat="1" applyFont="1" applyFill="1" applyBorder="1" applyAlignment="1">
      <alignment horizontal="center" vertical="center" wrapText="1"/>
    </xf>
  </cellXfs>
  <cellStyles count="16">
    <cellStyle name="常规" xfId="0" builtinId="0"/>
    <cellStyle name="常规 16 2" xfId="9"/>
    <cellStyle name="常规 2" xfId="11"/>
    <cellStyle name="常规 6" xfId="3"/>
    <cellStyle name="常规_2007年预算外收支计划安排表_2014年预算表20131018 2" xfId="4"/>
    <cellStyle name="常规_2010年决算和2011年预算20110620_2013年预算表20130103ls 2" xfId="1"/>
    <cellStyle name="常规_2015年全市代编预算表（市直代编）" xfId="6"/>
    <cellStyle name="常规_Sheet5" xfId="12"/>
    <cellStyle name="常规_农业2012年预算草案2-27" xfId="10"/>
    <cellStyle name="常规_农业2012年预算草案2-27_2017年综合股预算草案表格(武）" xfId="8"/>
    <cellStyle name="常规_切块_2011年决算和2012年预算（定稿）_2013年预算表20130103ls" xfId="13"/>
    <cellStyle name="常规_切块_2014年预算表20131018" xfId="14"/>
    <cellStyle name="千位分隔" xfId="2" builtinId="3"/>
    <cellStyle name="千位分隔[0] 3" xfId="7"/>
    <cellStyle name="千位分隔[0]_2015年全市代编预算表（市直代编） 2" xfId="5"/>
    <cellStyle name="样式 1" xfId="1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workbookViewId="0">
      <selection activeCell="F12" sqref="F12"/>
    </sheetView>
  </sheetViews>
  <sheetFormatPr defaultColWidth="9" defaultRowHeight="14.25"/>
  <cols>
    <col min="1" max="1" width="23.75" style="111" customWidth="1"/>
    <col min="2" max="2" width="16.875" style="111" customWidth="1"/>
    <col min="3" max="3" width="25" style="111" customWidth="1"/>
    <col min="4" max="4" width="16.5" style="111" customWidth="1"/>
    <col min="5" max="7" width="9" style="111"/>
    <col min="8" max="8" width="9.5" style="111" customWidth="1"/>
    <col min="9" max="16384" width="9" style="111"/>
  </cols>
  <sheetData>
    <row r="1" spans="1:8" ht="18.75">
      <c r="A1" s="112" t="s">
        <v>0</v>
      </c>
      <c r="B1" s="113"/>
      <c r="C1" s="113"/>
      <c r="D1" s="113"/>
      <c r="E1" s="114"/>
    </row>
    <row r="2" spans="1:8" ht="39" customHeight="1">
      <c r="A2" s="145" t="s">
        <v>1</v>
      </c>
      <c r="B2" s="145"/>
      <c r="C2" s="145"/>
      <c r="D2" s="145"/>
      <c r="E2" s="115"/>
    </row>
    <row r="3" spans="1:8">
      <c r="A3" s="116"/>
      <c r="B3" s="117"/>
      <c r="C3" s="118"/>
      <c r="D3" s="119" t="s">
        <v>2</v>
      </c>
      <c r="E3" s="115"/>
    </row>
    <row r="4" spans="1:8" ht="17.100000000000001" customHeight="1">
      <c r="A4" s="120" t="s">
        <v>3</v>
      </c>
      <c r="B4" s="121" t="s">
        <v>4</v>
      </c>
      <c r="C4" s="122" t="s">
        <v>3</v>
      </c>
      <c r="D4" s="121" t="s">
        <v>4</v>
      </c>
      <c r="E4" s="115"/>
    </row>
    <row r="5" spans="1:8" ht="16.5" customHeight="1">
      <c r="A5" s="123" t="s">
        <v>5</v>
      </c>
      <c r="B5" s="129">
        <f>SUM(B6,B9)</f>
        <v>105349</v>
      </c>
      <c r="C5" s="123" t="s">
        <v>6</v>
      </c>
      <c r="D5" s="125">
        <f>SUM(D6:D29)</f>
        <v>212811</v>
      </c>
      <c r="E5" s="126"/>
      <c r="H5" s="127"/>
    </row>
    <row r="6" spans="1:8" ht="16.5" customHeight="1">
      <c r="A6" s="128" t="s">
        <v>7</v>
      </c>
      <c r="B6" s="129">
        <f>SUM(B7:B8)</f>
        <v>64489</v>
      </c>
      <c r="C6" s="128" t="s">
        <v>8</v>
      </c>
      <c r="D6" s="130">
        <v>29915</v>
      </c>
      <c r="E6" s="131"/>
    </row>
    <row r="7" spans="1:8" ht="16.5" customHeight="1">
      <c r="A7" s="132" t="s">
        <v>9</v>
      </c>
      <c r="B7" s="129">
        <v>42873</v>
      </c>
      <c r="C7" s="128" t="s">
        <v>10</v>
      </c>
      <c r="D7" s="130"/>
      <c r="E7" s="131"/>
    </row>
    <row r="8" spans="1:8" ht="16.5" customHeight="1">
      <c r="A8" s="132" t="s">
        <v>11</v>
      </c>
      <c r="B8" s="129">
        <v>21616</v>
      </c>
      <c r="C8" s="128" t="s">
        <v>12</v>
      </c>
      <c r="D8" s="130">
        <v>91</v>
      </c>
      <c r="E8" s="131"/>
    </row>
    <row r="9" spans="1:8" ht="16.5" customHeight="1">
      <c r="A9" s="128" t="s">
        <v>13</v>
      </c>
      <c r="B9" s="129">
        <v>40860</v>
      </c>
      <c r="C9" s="128" t="s">
        <v>14</v>
      </c>
      <c r="D9" s="130">
        <v>3969</v>
      </c>
      <c r="E9" s="131"/>
    </row>
    <row r="10" spans="1:8" ht="16.5" customHeight="1">
      <c r="A10" s="133" t="s">
        <v>15</v>
      </c>
      <c r="B10" s="124">
        <f>SUM(B11:B12)</f>
        <v>87533</v>
      </c>
      <c r="C10" s="128" t="s">
        <v>16</v>
      </c>
      <c r="D10" s="130">
        <v>55538</v>
      </c>
      <c r="E10" s="131"/>
    </row>
    <row r="11" spans="1:8" ht="16.5" customHeight="1">
      <c r="A11" s="134" t="s">
        <v>17</v>
      </c>
      <c r="B11" s="129">
        <v>37058</v>
      </c>
      <c r="C11" s="128" t="s">
        <v>18</v>
      </c>
      <c r="D11" s="130">
        <v>5948</v>
      </c>
      <c r="E11" s="131"/>
    </row>
    <row r="12" spans="1:8" ht="16.5" customHeight="1">
      <c r="A12" s="134" t="s">
        <v>19</v>
      </c>
      <c r="B12" s="129">
        <v>50475</v>
      </c>
      <c r="C12" s="128" t="s">
        <v>20</v>
      </c>
      <c r="D12" s="130">
        <v>3688</v>
      </c>
      <c r="E12" s="131"/>
    </row>
    <row r="13" spans="1:8" ht="16.5" customHeight="1">
      <c r="A13" s="123" t="s">
        <v>21</v>
      </c>
      <c r="B13" s="129">
        <v>26807</v>
      </c>
      <c r="C13" s="128" t="s">
        <v>22</v>
      </c>
      <c r="D13" s="130">
        <v>30129</v>
      </c>
      <c r="E13" s="131"/>
    </row>
    <row r="14" spans="1:8" ht="16.5" customHeight="1">
      <c r="A14" s="123" t="s">
        <v>23</v>
      </c>
      <c r="B14" s="124">
        <v>3344</v>
      </c>
      <c r="C14" s="128" t="s">
        <v>24</v>
      </c>
      <c r="D14" s="130">
        <v>27940</v>
      </c>
      <c r="E14" s="131"/>
    </row>
    <row r="15" spans="1:8" ht="16.5" customHeight="1">
      <c r="A15" s="123" t="s">
        <v>25</v>
      </c>
      <c r="B15" s="124">
        <v>10000</v>
      </c>
      <c r="C15" s="128" t="s">
        <v>26</v>
      </c>
      <c r="D15" s="130">
        <v>1005</v>
      </c>
      <c r="E15" s="131"/>
    </row>
    <row r="16" spans="1:8" ht="16.5" customHeight="1">
      <c r="A16" s="123" t="s">
        <v>27</v>
      </c>
      <c r="B16" s="124">
        <v>2073</v>
      </c>
      <c r="C16" s="128" t="s">
        <v>28</v>
      </c>
      <c r="D16" s="130">
        <v>26090</v>
      </c>
      <c r="E16" s="131"/>
    </row>
    <row r="17" spans="1:5" ht="16.5" customHeight="1">
      <c r="A17" s="135"/>
      <c r="B17" s="143"/>
      <c r="C17" s="128" t="s">
        <v>29</v>
      </c>
      <c r="D17" s="130">
        <v>10037</v>
      </c>
      <c r="E17" s="131"/>
    </row>
    <row r="18" spans="1:5" ht="16.5" customHeight="1">
      <c r="A18" s="136"/>
      <c r="B18" s="144"/>
      <c r="C18" s="128" t="s">
        <v>30</v>
      </c>
      <c r="D18" s="130">
        <v>1629</v>
      </c>
      <c r="E18" s="131"/>
    </row>
    <row r="19" spans="1:5" ht="16.5" customHeight="1">
      <c r="A19" s="136"/>
      <c r="B19" s="144"/>
      <c r="C19" s="137" t="s">
        <v>31</v>
      </c>
      <c r="D19" s="130">
        <v>1466</v>
      </c>
      <c r="E19" s="131"/>
    </row>
    <row r="20" spans="1:5" ht="16.5" customHeight="1">
      <c r="A20" s="136"/>
      <c r="B20" s="144"/>
      <c r="C20" s="137" t="s">
        <v>32</v>
      </c>
      <c r="D20" s="130">
        <v>701</v>
      </c>
      <c r="E20" s="131"/>
    </row>
    <row r="21" spans="1:5" ht="16.5" customHeight="1">
      <c r="A21" s="136"/>
      <c r="B21" s="144"/>
      <c r="C21" s="128" t="s">
        <v>33</v>
      </c>
      <c r="D21" s="130"/>
      <c r="E21" s="131"/>
    </row>
    <row r="22" spans="1:5" ht="16.5" customHeight="1">
      <c r="A22" s="136"/>
      <c r="B22" s="144"/>
      <c r="C22" s="137" t="s">
        <v>34</v>
      </c>
      <c r="D22" s="130"/>
      <c r="E22" s="131"/>
    </row>
    <row r="23" spans="1:5" ht="16.5" customHeight="1">
      <c r="A23" s="136"/>
      <c r="B23" s="144"/>
      <c r="C23" s="137" t="s">
        <v>35</v>
      </c>
      <c r="D23" s="130">
        <v>226</v>
      </c>
      <c r="E23" s="131"/>
    </row>
    <row r="24" spans="1:5" ht="16.5" customHeight="1">
      <c r="A24" s="136"/>
      <c r="B24" s="144"/>
      <c r="C24" s="137" t="s">
        <v>36</v>
      </c>
      <c r="D24" s="130">
        <v>5835</v>
      </c>
      <c r="E24" s="131"/>
    </row>
    <row r="25" spans="1:5" ht="16.5" customHeight="1">
      <c r="A25" s="136"/>
      <c r="B25" s="144"/>
      <c r="C25" s="137" t="s">
        <v>37</v>
      </c>
      <c r="D25" s="130">
        <v>999</v>
      </c>
      <c r="E25" s="131"/>
    </row>
    <row r="26" spans="1:5" ht="16.5" customHeight="1">
      <c r="A26" s="136"/>
      <c r="B26" s="144"/>
      <c r="C26" s="128" t="s">
        <v>38</v>
      </c>
      <c r="D26" s="130"/>
      <c r="E26" s="131"/>
    </row>
    <row r="27" spans="1:5" ht="16.5" customHeight="1">
      <c r="A27" s="136"/>
      <c r="B27" s="144"/>
      <c r="C27" s="137" t="s">
        <v>39</v>
      </c>
      <c r="D27" s="130">
        <v>3135</v>
      </c>
      <c r="E27" s="131"/>
    </row>
    <row r="28" spans="1:5" ht="16.5" customHeight="1">
      <c r="A28" s="136"/>
      <c r="B28" s="144"/>
      <c r="C28" s="128" t="s">
        <v>40</v>
      </c>
      <c r="D28" s="130">
        <v>4470</v>
      </c>
      <c r="E28" s="131"/>
    </row>
    <row r="29" spans="1:5" ht="16.5" customHeight="1">
      <c r="A29" s="136"/>
      <c r="B29" s="144"/>
      <c r="C29" s="128" t="s">
        <v>41</v>
      </c>
      <c r="D29" s="130"/>
      <c r="E29" s="131"/>
    </row>
    <row r="30" spans="1:5" ht="16.5" customHeight="1">
      <c r="A30" s="136"/>
      <c r="B30" s="144"/>
      <c r="C30" s="133" t="s">
        <v>42</v>
      </c>
      <c r="D30" s="125">
        <f>SUM(D31:D33)</f>
        <v>7866</v>
      </c>
      <c r="E30" s="131"/>
    </row>
    <row r="31" spans="1:5" ht="16.5" customHeight="1">
      <c r="A31" s="136"/>
      <c r="B31" s="144"/>
      <c r="C31" s="138" t="s">
        <v>43</v>
      </c>
      <c r="D31" s="130"/>
      <c r="E31" s="131"/>
    </row>
    <row r="32" spans="1:5" ht="16.5" customHeight="1">
      <c r="A32" s="136"/>
      <c r="B32" s="144"/>
      <c r="C32" s="138" t="s">
        <v>44</v>
      </c>
      <c r="D32" s="130">
        <v>2652</v>
      </c>
      <c r="E32" s="131"/>
    </row>
    <row r="33" spans="1:5" ht="16.5" customHeight="1">
      <c r="A33" s="136"/>
      <c r="B33" s="144"/>
      <c r="C33" s="138" t="s">
        <v>45</v>
      </c>
      <c r="D33" s="130">
        <f>7866-D32</f>
        <v>5214</v>
      </c>
      <c r="E33" s="131"/>
    </row>
    <row r="34" spans="1:5" ht="16.5" customHeight="1">
      <c r="A34" s="136"/>
      <c r="B34" s="144"/>
      <c r="C34" s="138" t="s">
        <v>46</v>
      </c>
      <c r="D34" s="130"/>
      <c r="E34" s="131"/>
    </row>
    <row r="35" spans="1:5" ht="16.5" customHeight="1">
      <c r="A35" s="136"/>
      <c r="B35" s="144"/>
      <c r="C35" s="123" t="s">
        <v>47</v>
      </c>
      <c r="D35" s="125">
        <v>3882</v>
      </c>
      <c r="E35" s="131"/>
    </row>
    <row r="36" spans="1:5" ht="16.5" customHeight="1">
      <c r="A36" s="136"/>
      <c r="B36" s="144"/>
      <c r="C36" s="123" t="s">
        <v>48</v>
      </c>
      <c r="D36" s="125">
        <v>10547</v>
      </c>
      <c r="E36" s="131"/>
    </row>
    <row r="37" spans="1:5" ht="16.5" customHeight="1">
      <c r="A37" s="136"/>
      <c r="B37" s="144"/>
      <c r="C37" s="138"/>
      <c r="D37" s="125"/>
      <c r="E37" s="131"/>
    </row>
    <row r="38" spans="1:5" ht="16.5" customHeight="1">
      <c r="A38" s="136"/>
      <c r="B38" s="144"/>
      <c r="C38" s="139"/>
      <c r="D38" s="125"/>
      <c r="E38" s="131"/>
    </row>
    <row r="39" spans="1:5" ht="16.5" customHeight="1">
      <c r="A39" s="120" t="s">
        <v>49</v>
      </c>
      <c r="B39" s="140">
        <f>SUM(B5,B10,B13,B14,B15,B16)</f>
        <v>235106</v>
      </c>
      <c r="C39" s="120" t="s">
        <v>50</v>
      </c>
      <c r="D39" s="125">
        <f>SUM(D5,D30,D34,D35,D36)</f>
        <v>235106</v>
      </c>
      <c r="E39" s="141"/>
    </row>
    <row r="40" spans="1:5" ht="22.5" customHeight="1">
      <c r="A40" s="146" t="s">
        <v>51</v>
      </c>
      <c r="B40" s="146"/>
      <c r="C40" s="146"/>
      <c r="D40" s="146"/>
      <c r="E40" s="115"/>
    </row>
  </sheetData>
  <mergeCells count="2">
    <mergeCell ref="A2:D2"/>
    <mergeCell ref="A40:D40"/>
  </mergeCells>
  <phoneticPr fontId="39" type="noConversion"/>
  <printOptions horizontalCentered="1"/>
  <pageMargins left="0.78680555555555598" right="0.78680555555555598" top="1.1013888888888901" bottom="0.98402777777777795" header="0.59027777777777801" footer="0.70763888888888904"/>
  <pageSetup paperSize="9" orientation="portrait" useFirstPageNumber="1"/>
  <headerFooter alignWithMargins="0">
    <oddFooter>&amp;C- &amp;"方正书宋简体,常规"&amp;P&amp;"宋体,常规"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G11" sqref="G11"/>
    </sheetView>
  </sheetViews>
  <sheetFormatPr defaultColWidth="9" defaultRowHeight="14.25"/>
  <cols>
    <col min="1" max="1" width="23.75" style="111" customWidth="1"/>
    <col min="2" max="2" width="16.875" style="111" customWidth="1"/>
    <col min="3" max="3" width="25.25" style="111" customWidth="1"/>
    <col min="4" max="4" width="16.5" style="111" customWidth="1"/>
    <col min="5" max="5" width="9" style="111"/>
    <col min="6" max="6" width="9.5" style="111" customWidth="1"/>
    <col min="7" max="16384" width="9" style="111"/>
  </cols>
  <sheetData>
    <row r="1" spans="1:6" ht="18.75">
      <c r="A1" s="112" t="s">
        <v>52</v>
      </c>
      <c r="B1" s="113"/>
      <c r="C1" s="113"/>
      <c r="D1" s="113"/>
      <c r="E1" s="114"/>
    </row>
    <row r="2" spans="1:6" ht="39" customHeight="1">
      <c r="A2" s="145" t="s">
        <v>53</v>
      </c>
      <c r="B2" s="145"/>
      <c r="C2" s="145"/>
      <c r="D2" s="145"/>
      <c r="E2" s="115"/>
    </row>
    <row r="3" spans="1:6">
      <c r="A3" s="116"/>
      <c r="B3" s="117"/>
      <c r="C3" s="118"/>
      <c r="D3" s="119" t="s">
        <v>2</v>
      </c>
      <c r="E3" s="115"/>
    </row>
    <row r="4" spans="1:6" ht="17.100000000000001" customHeight="1">
      <c r="A4" s="120" t="s">
        <v>3</v>
      </c>
      <c r="B4" s="121" t="s">
        <v>54</v>
      </c>
      <c r="C4" s="122" t="s">
        <v>3</v>
      </c>
      <c r="D4" s="121" t="s">
        <v>54</v>
      </c>
      <c r="E4" s="115"/>
    </row>
    <row r="5" spans="1:6" ht="16.5" customHeight="1">
      <c r="A5" s="123" t="s">
        <v>5</v>
      </c>
      <c r="B5" s="124">
        <f>SUM(B6,B9)</f>
        <v>113777</v>
      </c>
      <c r="C5" s="123" t="s">
        <v>6</v>
      </c>
      <c r="D5" s="125">
        <v>215760</v>
      </c>
      <c r="E5" s="126"/>
      <c r="F5" s="127"/>
    </row>
    <row r="6" spans="1:6" ht="16.5" customHeight="1">
      <c r="A6" s="128" t="s">
        <v>7</v>
      </c>
      <c r="B6" s="129">
        <f>B7+B8</f>
        <v>74162</v>
      </c>
      <c r="C6" s="128" t="s">
        <v>8</v>
      </c>
      <c r="D6" s="130">
        <v>38013</v>
      </c>
      <c r="E6" s="131"/>
    </row>
    <row r="7" spans="1:6" ht="16.5" customHeight="1">
      <c r="A7" s="132" t="s">
        <v>9</v>
      </c>
      <c r="B7" s="129">
        <v>49304</v>
      </c>
      <c r="C7" s="128" t="s">
        <v>10</v>
      </c>
      <c r="D7" s="130"/>
      <c r="E7" s="131"/>
    </row>
    <row r="8" spans="1:6" ht="16.5" customHeight="1">
      <c r="A8" s="132" t="s">
        <v>11</v>
      </c>
      <c r="B8" s="129">
        <v>24858</v>
      </c>
      <c r="C8" s="128" t="s">
        <v>12</v>
      </c>
      <c r="D8" s="130"/>
      <c r="E8" s="131"/>
    </row>
    <row r="9" spans="1:6" ht="16.5" customHeight="1">
      <c r="A9" s="128" t="s">
        <v>13</v>
      </c>
      <c r="B9" s="129">
        <v>39615</v>
      </c>
      <c r="C9" s="128" t="s">
        <v>14</v>
      </c>
      <c r="D9" s="130">
        <v>5067</v>
      </c>
      <c r="E9" s="131"/>
    </row>
    <row r="10" spans="1:6" ht="16.5" customHeight="1">
      <c r="A10" s="133" t="s">
        <v>15</v>
      </c>
      <c r="B10" s="124">
        <f>SUM(B11:B12)</f>
        <v>49152</v>
      </c>
      <c r="C10" s="128" t="s">
        <v>16</v>
      </c>
      <c r="D10" s="130">
        <v>62165</v>
      </c>
      <c r="E10" s="131"/>
    </row>
    <row r="11" spans="1:6" ht="16.5" customHeight="1">
      <c r="A11" s="134" t="s">
        <v>17</v>
      </c>
      <c r="B11" s="129">
        <v>49152</v>
      </c>
      <c r="C11" s="128" t="s">
        <v>18</v>
      </c>
      <c r="D11" s="130">
        <v>3489</v>
      </c>
      <c r="E11" s="131"/>
    </row>
    <row r="12" spans="1:6" ht="16.5" customHeight="1">
      <c r="A12" s="134" t="s">
        <v>19</v>
      </c>
      <c r="B12" s="129"/>
      <c r="C12" s="128" t="s">
        <v>20</v>
      </c>
      <c r="D12" s="130">
        <v>2725</v>
      </c>
      <c r="E12" s="131"/>
    </row>
    <row r="13" spans="1:6" ht="16.5" customHeight="1">
      <c r="A13" s="123" t="s">
        <v>21</v>
      </c>
      <c r="B13" s="129">
        <v>10149</v>
      </c>
      <c r="C13" s="128" t="s">
        <v>22</v>
      </c>
      <c r="D13" s="130">
        <v>24851</v>
      </c>
      <c r="E13" s="131"/>
    </row>
    <row r="14" spans="1:6" ht="16.5" customHeight="1">
      <c r="A14" s="123" t="s">
        <v>23</v>
      </c>
      <c r="B14" s="124">
        <v>43963</v>
      </c>
      <c r="C14" s="128" t="s">
        <v>24</v>
      </c>
      <c r="D14" s="130">
        <v>24056</v>
      </c>
      <c r="E14" s="131"/>
    </row>
    <row r="15" spans="1:6" ht="16.5" customHeight="1">
      <c r="A15" s="123" t="s">
        <v>25</v>
      </c>
      <c r="B15" s="124">
        <v>10000</v>
      </c>
      <c r="C15" s="128" t="s">
        <v>26</v>
      </c>
      <c r="D15" s="130">
        <v>130</v>
      </c>
      <c r="E15" s="131"/>
    </row>
    <row r="16" spans="1:6" ht="16.5" customHeight="1">
      <c r="A16" s="123" t="s">
        <v>27</v>
      </c>
      <c r="B16" s="124">
        <v>398</v>
      </c>
      <c r="C16" s="128" t="s">
        <v>28</v>
      </c>
      <c r="D16" s="130">
        <v>9424</v>
      </c>
      <c r="E16" s="131"/>
    </row>
    <row r="17" spans="1:5" ht="16.5" customHeight="1">
      <c r="A17" s="135"/>
      <c r="B17" s="124"/>
      <c r="C17" s="128" t="s">
        <v>29</v>
      </c>
      <c r="D17" s="130">
        <v>7861</v>
      </c>
      <c r="E17" s="131"/>
    </row>
    <row r="18" spans="1:5" ht="16.5" customHeight="1">
      <c r="A18" s="136"/>
      <c r="B18" s="129"/>
      <c r="C18" s="128" t="s">
        <v>30</v>
      </c>
      <c r="D18" s="130">
        <v>949</v>
      </c>
      <c r="E18" s="131"/>
    </row>
    <row r="19" spans="1:5" ht="16.5" customHeight="1">
      <c r="A19" s="136"/>
      <c r="B19" s="129"/>
      <c r="C19" s="137" t="s">
        <v>31</v>
      </c>
      <c r="D19" s="130">
        <v>3113</v>
      </c>
      <c r="E19" s="131"/>
    </row>
    <row r="20" spans="1:5" ht="16.5" customHeight="1">
      <c r="A20" s="136"/>
      <c r="B20" s="129"/>
      <c r="C20" s="137" t="s">
        <v>32</v>
      </c>
      <c r="D20" s="130">
        <v>651</v>
      </c>
      <c r="E20" s="131"/>
    </row>
    <row r="21" spans="1:5" ht="16.5" customHeight="1">
      <c r="A21" s="136"/>
      <c r="B21" s="129"/>
      <c r="C21" s="128" t="s">
        <v>33</v>
      </c>
      <c r="D21" s="130">
        <v>283</v>
      </c>
      <c r="E21" s="131"/>
    </row>
    <row r="22" spans="1:5" ht="16.5" customHeight="1">
      <c r="A22" s="136"/>
      <c r="B22" s="129"/>
      <c r="C22" s="137" t="s">
        <v>34</v>
      </c>
      <c r="D22" s="130"/>
      <c r="E22" s="131"/>
    </row>
    <row r="23" spans="1:5" ht="16.5" customHeight="1">
      <c r="A23" s="136"/>
      <c r="B23" s="129"/>
      <c r="C23" s="137" t="s">
        <v>35</v>
      </c>
      <c r="D23" s="130">
        <v>222</v>
      </c>
      <c r="E23" s="131"/>
    </row>
    <row r="24" spans="1:5" ht="16.5" customHeight="1">
      <c r="A24" s="136"/>
      <c r="B24" s="129"/>
      <c r="C24" s="137" t="s">
        <v>36</v>
      </c>
      <c r="D24" s="130">
        <v>6734</v>
      </c>
      <c r="E24" s="131"/>
    </row>
    <row r="25" spans="1:5" ht="16.5" customHeight="1">
      <c r="A25" s="136"/>
      <c r="B25" s="129"/>
      <c r="C25" s="137" t="s">
        <v>37</v>
      </c>
      <c r="D25" s="130">
        <v>1451</v>
      </c>
      <c r="E25" s="131"/>
    </row>
    <row r="26" spans="1:5" ht="16.5" customHeight="1">
      <c r="A26" s="136"/>
      <c r="B26" s="129"/>
      <c r="C26" s="128" t="s">
        <v>38</v>
      </c>
      <c r="D26" s="130">
        <v>1500</v>
      </c>
      <c r="E26" s="131"/>
    </row>
    <row r="27" spans="1:5" ht="16.5" customHeight="1">
      <c r="A27" s="136"/>
      <c r="B27" s="129"/>
      <c r="C27" s="137" t="s">
        <v>39</v>
      </c>
      <c r="D27" s="130">
        <v>18833</v>
      </c>
      <c r="E27" s="131"/>
    </row>
    <row r="28" spans="1:5" ht="16.5" customHeight="1">
      <c r="A28" s="136"/>
      <c r="B28" s="129"/>
      <c r="C28" s="128" t="s">
        <v>40</v>
      </c>
      <c r="D28" s="130">
        <v>4244</v>
      </c>
      <c r="E28" s="131"/>
    </row>
    <row r="29" spans="1:5" ht="16.5" customHeight="1">
      <c r="A29" s="136"/>
      <c r="B29" s="129"/>
      <c r="C29" s="133" t="s">
        <v>42</v>
      </c>
      <c r="D29" s="125">
        <f>SUM(D30:D32)</f>
        <v>7206</v>
      </c>
      <c r="E29" s="131"/>
    </row>
    <row r="30" spans="1:5" ht="16.5" customHeight="1">
      <c r="A30" s="136"/>
      <c r="B30" s="129"/>
      <c r="C30" s="138" t="s">
        <v>43</v>
      </c>
      <c r="D30" s="130"/>
      <c r="E30" s="131"/>
    </row>
    <row r="31" spans="1:5" ht="16.5" customHeight="1">
      <c r="A31" s="136"/>
      <c r="B31" s="129"/>
      <c r="C31" s="138" t="s">
        <v>44</v>
      </c>
      <c r="D31" s="130">
        <v>2652</v>
      </c>
      <c r="E31" s="131"/>
    </row>
    <row r="32" spans="1:5" ht="16.5" customHeight="1">
      <c r="A32" s="136"/>
      <c r="B32" s="129"/>
      <c r="C32" s="138" t="s">
        <v>45</v>
      </c>
      <c r="D32" s="130">
        <f>7206-D31</f>
        <v>4554</v>
      </c>
      <c r="E32" s="131"/>
    </row>
    <row r="33" spans="1:5" ht="16.5" customHeight="1">
      <c r="A33" s="136"/>
      <c r="B33" s="129"/>
      <c r="C33" s="138" t="s">
        <v>46</v>
      </c>
      <c r="D33" s="130"/>
      <c r="E33" s="131"/>
    </row>
    <row r="34" spans="1:5" ht="16.5" customHeight="1">
      <c r="A34" s="136"/>
      <c r="B34" s="129"/>
      <c r="C34" s="123" t="s">
        <v>47</v>
      </c>
      <c r="D34" s="125">
        <v>4375</v>
      </c>
      <c r="E34" s="131"/>
    </row>
    <row r="35" spans="1:5" ht="16.5" customHeight="1">
      <c r="A35" s="136"/>
      <c r="B35" s="129"/>
      <c r="C35" s="123" t="s">
        <v>48</v>
      </c>
      <c r="D35" s="125">
        <v>98</v>
      </c>
      <c r="E35" s="131"/>
    </row>
    <row r="36" spans="1:5" ht="16.5" customHeight="1">
      <c r="A36" s="136"/>
      <c r="B36" s="129"/>
      <c r="C36" s="138"/>
      <c r="D36" s="125"/>
      <c r="E36" s="131"/>
    </row>
    <row r="37" spans="1:5" ht="16.5" customHeight="1">
      <c r="A37" s="136"/>
      <c r="B37" s="129"/>
      <c r="C37" s="139"/>
      <c r="D37" s="125"/>
      <c r="E37" s="131"/>
    </row>
    <row r="38" spans="1:5" ht="16.5" customHeight="1">
      <c r="A38" s="120" t="s">
        <v>49</v>
      </c>
      <c r="B38" s="140">
        <f>SUM(B5,B10,B13,B14,B15,B16)</f>
        <v>227439</v>
      </c>
      <c r="C38" s="120" t="s">
        <v>50</v>
      </c>
      <c r="D38" s="125">
        <f>SUM(D5,D29,D33,D34,D35)</f>
        <v>227439</v>
      </c>
      <c r="E38" s="141"/>
    </row>
    <row r="39" spans="1:5">
      <c r="A39" s="115"/>
      <c r="B39" s="115"/>
      <c r="C39" s="115"/>
      <c r="D39" s="142"/>
      <c r="E39" s="115"/>
    </row>
  </sheetData>
  <mergeCells count="1">
    <mergeCell ref="A2:D2"/>
  </mergeCells>
  <phoneticPr fontId="39" type="noConversion"/>
  <printOptions horizontalCentered="1"/>
  <pageMargins left="0.78680555555555598" right="0.78680555555555598" top="1.1013888888888901" bottom="0.98402777777777795" header="0.59027777777777801" footer="0.70763888888888904"/>
  <pageSetup paperSize="9" orientation="portrait" useFirstPageNumber="1"/>
  <headerFooter alignWithMargins="0">
    <oddFooter>&amp;C- &amp;"方正书宋简体,常规"&amp;P&amp;"宋体,常规"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P681"/>
  <sheetViews>
    <sheetView workbookViewId="0">
      <pane xSplit="2" ySplit="4" topLeftCell="C269" activePane="bottomRight" state="frozen"/>
      <selection pane="topRight"/>
      <selection pane="bottomLeft"/>
      <selection pane="bottomRight" activeCell="H282" sqref="H282"/>
    </sheetView>
  </sheetViews>
  <sheetFormatPr defaultColWidth="8" defaultRowHeight="13.5"/>
  <cols>
    <col min="1" max="1" width="17.875" style="85" customWidth="1"/>
    <col min="2" max="2" width="44.75" style="86" customWidth="1"/>
    <col min="3" max="3" width="20.625" style="87" customWidth="1"/>
    <col min="4" max="249" width="8" style="86" customWidth="1"/>
    <col min="250" max="16384" width="8" style="86"/>
  </cols>
  <sheetData>
    <row r="1" spans="1:3" s="81" customFormat="1" ht="18" customHeight="1">
      <c r="A1" s="72" t="s">
        <v>55</v>
      </c>
      <c r="B1" s="88"/>
      <c r="C1" s="89"/>
    </row>
    <row r="2" spans="1:3" ht="39" customHeight="1">
      <c r="A2" s="147" t="s">
        <v>56</v>
      </c>
      <c r="B2" s="147"/>
      <c r="C2" s="148"/>
    </row>
    <row r="3" spans="1:3" ht="16.5" customHeight="1">
      <c r="A3" s="90"/>
      <c r="B3" s="91"/>
      <c r="C3" s="92" t="s">
        <v>57</v>
      </c>
    </row>
    <row r="4" spans="1:3" s="82" customFormat="1" ht="21.95" customHeight="1">
      <c r="A4" s="93" t="s">
        <v>58</v>
      </c>
      <c r="B4" s="94" t="s">
        <v>59</v>
      </c>
      <c r="C4" s="95" t="s">
        <v>54</v>
      </c>
    </row>
    <row r="5" spans="1:3" ht="15" customHeight="1">
      <c r="A5" s="96" t="s">
        <v>60</v>
      </c>
      <c r="B5" s="97"/>
      <c r="C5" s="98">
        <v>215760</v>
      </c>
    </row>
    <row r="6" spans="1:3">
      <c r="A6" s="96" t="s">
        <v>61</v>
      </c>
      <c r="B6" s="97" t="s">
        <v>62</v>
      </c>
      <c r="C6" s="98">
        <f>SUM(C7,C18,C27,C35,C44,C54,C63,C71,C78,C87,C94,C102,C105,C114,C119,C121,C126,C135,C139,C146,C152,C158,C164,C169,C174,C180)</f>
        <v>38012.619550000003</v>
      </c>
    </row>
    <row r="7" spans="1:3">
      <c r="A7" s="96" t="s">
        <v>63</v>
      </c>
      <c r="B7" s="97" t="s">
        <v>64</v>
      </c>
      <c r="C7" s="98">
        <f>SUM(C8:C17)</f>
        <v>940.89430000000004</v>
      </c>
    </row>
    <row r="8" spans="1:3">
      <c r="A8" s="99" t="s">
        <v>65</v>
      </c>
      <c r="B8" s="100" t="s">
        <v>66</v>
      </c>
      <c r="C8" s="98">
        <v>421.54989999999998</v>
      </c>
    </row>
    <row r="9" spans="1:3">
      <c r="A9" s="99" t="s">
        <v>67</v>
      </c>
      <c r="B9" s="100" t="s">
        <v>68</v>
      </c>
      <c r="C9" s="98">
        <v>181</v>
      </c>
    </row>
    <row r="10" spans="1:3">
      <c r="A10" s="99" t="s">
        <v>69</v>
      </c>
      <c r="B10" s="100" t="s">
        <v>70</v>
      </c>
      <c r="C10" s="98">
        <v>25.5444</v>
      </c>
    </row>
    <row r="11" spans="1:3">
      <c r="A11" s="99" t="s">
        <v>71</v>
      </c>
      <c r="B11" s="100" t="s">
        <v>72</v>
      </c>
      <c r="C11" s="98">
        <v>65</v>
      </c>
    </row>
    <row r="12" spans="1:3">
      <c r="A12" s="99" t="s">
        <v>73</v>
      </c>
      <c r="B12" s="100" t="s">
        <v>74</v>
      </c>
      <c r="C12" s="98">
        <v>18</v>
      </c>
    </row>
    <row r="13" spans="1:3">
      <c r="A13" s="99" t="s">
        <v>75</v>
      </c>
      <c r="B13" s="100" t="s">
        <v>76</v>
      </c>
      <c r="C13" s="98">
        <v>33.299999999999997</v>
      </c>
    </row>
    <row r="14" spans="1:3">
      <c r="A14" s="99" t="s">
        <v>77</v>
      </c>
      <c r="B14" s="100" t="s">
        <v>78</v>
      </c>
      <c r="C14" s="98">
        <v>69.5</v>
      </c>
    </row>
    <row r="15" spans="1:3">
      <c r="A15" s="99" t="s">
        <v>79</v>
      </c>
      <c r="B15" s="100" t="s">
        <v>80</v>
      </c>
      <c r="C15" s="98"/>
    </row>
    <row r="16" spans="1:3">
      <c r="A16" s="99" t="s">
        <v>81</v>
      </c>
      <c r="B16" s="100" t="s">
        <v>82</v>
      </c>
      <c r="C16" s="98"/>
    </row>
    <row r="17" spans="1:3">
      <c r="A17" s="99" t="s">
        <v>83</v>
      </c>
      <c r="B17" s="100" t="s">
        <v>84</v>
      </c>
      <c r="C17" s="98">
        <v>127</v>
      </c>
    </row>
    <row r="18" spans="1:3">
      <c r="A18" s="96" t="s">
        <v>85</v>
      </c>
      <c r="B18" s="97" t="s">
        <v>86</v>
      </c>
      <c r="C18" s="98">
        <f>SUM(C19:C26)</f>
        <v>614.56859999999995</v>
      </c>
    </row>
    <row r="19" spans="1:3">
      <c r="A19" s="99" t="s">
        <v>87</v>
      </c>
      <c r="B19" s="100" t="s">
        <v>66</v>
      </c>
      <c r="C19" s="98">
        <v>342.7</v>
      </c>
    </row>
    <row r="20" spans="1:3" ht="15" customHeight="1">
      <c r="A20" s="99" t="s">
        <v>88</v>
      </c>
      <c r="B20" s="100" t="s">
        <v>68</v>
      </c>
      <c r="C20" s="98">
        <v>18.760000000000002</v>
      </c>
    </row>
    <row r="21" spans="1:3">
      <c r="A21" s="99" t="s">
        <v>89</v>
      </c>
      <c r="B21" s="100" t="s">
        <v>70</v>
      </c>
      <c r="C21" s="98">
        <v>25.328600000000002</v>
      </c>
    </row>
    <row r="22" spans="1:3">
      <c r="A22" s="99" t="s">
        <v>90</v>
      </c>
      <c r="B22" s="100" t="s">
        <v>91</v>
      </c>
      <c r="C22" s="98">
        <v>52.78</v>
      </c>
    </row>
    <row r="23" spans="1:3">
      <c r="A23" s="99" t="s">
        <v>92</v>
      </c>
      <c r="B23" s="100" t="s">
        <v>93</v>
      </c>
      <c r="C23" s="98">
        <v>10</v>
      </c>
    </row>
    <row r="24" spans="1:3">
      <c r="A24" s="99" t="s">
        <v>94</v>
      </c>
      <c r="B24" s="100" t="s">
        <v>95</v>
      </c>
      <c r="C24" s="98"/>
    </row>
    <row r="25" spans="1:3">
      <c r="A25" s="99" t="s">
        <v>96</v>
      </c>
      <c r="B25" s="100" t="s">
        <v>82</v>
      </c>
      <c r="C25" s="98"/>
    </row>
    <row r="26" spans="1:3">
      <c r="A26" s="99" t="s">
        <v>97</v>
      </c>
      <c r="B26" s="100" t="s">
        <v>98</v>
      </c>
      <c r="C26" s="98">
        <v>165</v>
      </c>
    </row>
    <row r="27" spans="1:3">
      <c r="A27" s="96" t="s">
        <v>99</v>
      </c>
      <c r="B27" s="97" t="s">
        <v>100</v>
      </c>
      <c r="C27" s="98">
        <f>SUM(C28:C34)</f>
        <v>7449.6895000000004</v>
      </c>
    </row>
    <row r="28" spans="1:3">
      <c r="A28" s="99" t="s">
        <v>101</v>
      </c>
      <c r="B28" s="100" t="s">
        <v>66</v>
      </c>
      <c r="C28" s="98">
        <v>1730.3793000000001</v>
      </c>
    </row>
    <row r="29" spans="1:3">
      <c r="A29" s="99" t="s">
        <v>102</v>
      </c>
      <c r="B29" s="100" t="s">
        <v>68</v>
      </c>
      <c r="C29" s="98">
        <v>155</v>
      </c>
    </row>
    <row r="30" spans="1:3">
      <c r="A30" s="99" t="s">
        <v>103</v>
      </c>
      <c r="B30" s="100" t="s">
        <v>70</v>
      </c>
      <c r="C30" s="98">
        <v>25.992899999999999</v>
      </c>
    </row>
    <row r="31" spans="1:3">
      <c r="A31" s="99" t="s">
        <v>104</v>
      </c>
      <c r="B31" s="100" t="s">
        <v>105</v>
      </c>
      <c r="C31" s="98">
        <v>26</v>
      </c>
    </row>
    <row r="32" spans="1:3">
      <c r="A32" s="99" t="s">
        <v>106</v>
      </c>
      <c r="B32" s="100" t="s">
        <v>107</v>
      </c>
      <c r="C32" s="98">
        <v>206</v>
      </c>
    </row>
    <row r="33" spans="1:249">
      <c r="A33" s="99" t="s">
        <v>108</v>
      </c>
      <c r="B33" s="100" t="s">
        <v>82</v>
      </c>
      <c r="C33" s="98">
        <v>196.8794</v>
      </c>
    </row>
    <row r="34" spans="1:249">
      <c r="A34" s="99" t="s">
        <v>109</v>
      </c>
      <c r="B34" s="100" t="s">
        <v>110</v>
      </c>
      <c r="C34" s="98">
        <v>5109.4378999999999</v>
      </c>
    </row>
    <row r="35" spans="1:249">
      <c r="A35" s="96" t="s">
        <v>111</v>
      </c>
      <c r="B35" s="97" t="s">
        <v>112</v>
      </c>
      <c r="C35" s="98">
        <f>SUM(C36:C43)</f>
        <v>307.31580000000002</v>
      </c>
    </row>
    <row r="36" spans="1:249">
      <c r="A36" s="99" t="s">
        <v>113</v>
      </c>
      <c r="B36" s="100" t="s">
        <v>66</v>
      </c>
      <c r="C36" s="98">
        <v>208.9572</v>
      </c>
    </row>
    <row r="37" spans="1:249">
      <c r="A37" s="99" t="s">
        <v>114</v>
      </c>
      <c r="B37" s="100" t="s">
        <v>115</v>
      </c>
      <c r="C37" s="98">
        <v>13</v>
      </c>
    </row>
    <row r="38" spans="1:249" s="83" customFormat="1">
      <c r="A38" s="99" t="s">
        <v>116</v>
      </c>
      <c r="B38" s="100" t="s">
        <v>117</v>
      </c>
      <c r="C38" s="98">
        <v>7</v>
      </c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86"/>
      <c r="BS38" s="86"/>
      <c r="BT38" s="86"/>
      <c r="BU38" s="86"/>
      <c r="BV38" s="86"/>
      <c r="BW38" s="86"/>
      <c r="BX38" s="86"/>
      <c r="BY38" s="86"/>
      <c r="BZ38" s="86"/>
      <c r="CA38" s="86"/>
      <c r="CB38" s="86"/>
      <c r="CC38" s="86"/>
      <c r="CD38" s="86"/>
      <c r="CE38" s="86"/>
      <c r="CF38" s="86"/>
      <c r="CG38" s="86"/>
      <c r="CH38" s="86"/>
      <c r="CI38" s="86"/>
      <c r="CJ38" s="86"/>
      <c r="CK38" s="86"/>
      <c r="CL38" s="86"/>
      <c r="CM38" s="86"/>
      <c r="CN38" s="86"/>
      <c r="CO38" s="86"/>
      <c r="CP38" s="86"/>
      <c r="CQ38" s="86"/>
      <c r="CR38" s="86"/>
      <c r="CS38" s="86"/>
      <c r="CT38" s="86"/>
      <c r="CU38" s="86"/>
      <c r="CV38" s="86"/>
      <c r="CW38" s="86"/>
      <c r="CX38" s="86"/>
      <c r="CY38" s="86"/>
      <c r="CZ38" s="86"/>
      <c r="DA38" s="86"/>
      <c r="DB38" s="86"/>
      <c r="DC38" s="86"/>
      <c r="DD38" s="86"/>
      <c r="DE38" s="86"/>
      <c r="DF38" s="86"/>
      <c r="DG38" s="86"/>
      <c r="DH38" s="86"/>
      <c r="DI38" s="86"/>
      <c r="DJ38" s="86"/>
      <c r="DK38" s="86"/>
      <c r="DL38" s="86"/>
      <c r="DM38" s="86"/>
      <c r="DN38" s="86"/>
      <c r="DO38" s="86"/>
      <c r="DP38" s="86"/>
      <c r="DQ38" s="86"/>
      <c r="DR38" s="86"/>
      <c r="DS38" s="86"/>
      <c r="DT38" s="86"/>
      <c r="DU38" s="86"/>
      <c r="DV38" s="86"/>
      <c r="DW38" s="86"/>
      <c r="DX38" s="86"/>
      <c r="DY38" s="86"/>
      <c r="DZ38" s="86"/>
      <c r="EA38" s="86"/>
      <c r="EB38" s="86"/>
      <c r="EC38" s="86"/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86"/>
      <c r="EP38" s="86"/>
      <c r="EQ38" s="86"/>
      <c r="ER38" s="86"/>
      <c r="ES38" s="86"/>
      <c r="ET38" s="86"/>
      <c r="EU38" s="86"/>
      <c r="EV38" s="86"/>
      <c r="EW38" s="86"/>
      <c r="EX38" s="86"/>
      <c r="EY38" s="86"/>
      <c r="EZ38" s="86"/>
      <c r="FA38" s="86"/>
      <c r="FB38" s="86"/>
      <c r="FC38" s="86"/>
      <c r="FD38" s="86"/>
      <c r="FE38" s="86"/>
      <c r="FF38" s="86"/>
      <c r="FG38" s="86"/>
      <c r="FH38" s="86"/>
      <c r="FI38" s="86"/>
      <c r="FJ38" s="86"/>
      <c r="FK38" s="86"/>
      <c r="FL38" s="86"/>
      <c r="FM38" s="86"/>
      <c r="FN38" s="86"/>
      <c r="FO38" s="86"/>
      <c r="FP38" s="86"/>
      <c r="FQ38" s="86"/>
      <c r="FR38" s="86"/>
      <c r="FS38" s="86"/>
      <c r="FT38" s="86"/>
      <c r="FU38" s="86"/>
      <c r="FV38" s="86"/>
      <c r="FW38" s="86"/>
      <c r="FX38" s="86"/>
      <c r="FY38" s="86"/>
      <c r="FZ38" s="86"/>
      <c r="GA38" s="86"/>
      <c r="GB38" s="86"/>
      <c r="GC38" s="86"/>
      <c r="GD38" s="86"/>
      <c r="GE38" s="86"/>
      <c r="GF38" s="86"/>
      <c r="GG38" s="86"/>
      <c r="GH38" s="86"/>
      <c r="GI38" s="86"/>
      <c r="GJ38" s="86"/>
      <c r="GK38" s="86"/>
      <c r="GL38" s="86"/>
      <c r="GM38" s="86"/>
      <c r="GN38" s="86"/>
      <c r="GO38" s="86"/>
      <c r="GP38" s="86"/>
      <c r="GQ38" s="86"/>
      <c r="GR38" s="86"/>
      <c r="GS38" s="86"/>
      <c r="GT38" s="86"/>
      <c r="GU38" s="86"/>
      <c r="GV38" s="86"/>
      <c r="GW38" s="86"/>
      <c r="GX38" s="86"/>
      <c r="GY38" s="86"/>
      <c r="GZ38" s="86"/>
      <c r="HA38" s="86"/>
      <c r="HB38" s="86"/>
      <c r="HC38" s="86"/>
      <c r="HD38" s="86"/>
      <c r="HE38" s="86"/>
      <c r="HF38" s="86"/>
      <c r="HG38" s="86"/>
      <c r="HH38" s="86"/>
      <c r="HI38" s="86"/>
      <c r="HJ38" s="86"/>
      <c r="HK38" s="86"/>
      <c r="HL38" s="86"/>
      <c r="HM38" s="86"/>
      <c r="HN38" s="86"/>
      <c r="HO38" s="86"/>
      <c r="HP38" s="86"/>
      <c r="HQ38" s="86"/>
      <c r="HR38" s="86"/>
      <c r="HS38" s="86"/>
      <c r="HT38" s="86"/>
      <c r="HU38" s="86"/>
      <c r="HV38" s="86"/>
      <c r="HW38" s="86"/>
      <c r="HX38" s="86"/>
      <c r="HY38" s="86"/>
      <c r="HZ38" s="86"/>
      <c r="IA38" s="86"/>
      <c r="IB38" s="86"/>
      <c r="IC38" s="86"/>
      <c r="ID38" s="86"/>
      <c r="IE38" s="86"/>
      <c r="IF38" s="86"/>
      <c r="IG38" s="86"/>
      <c r="IH38" s="86"/>
      <c r="II38" s="86"/>
      <c r="IJ38" s="86"/>
      <c r="IK38" s="86"/>
      <c r="IL38" s="86"/>
      <c r="IM38" s="86"/>
      <c r="IN38" s="86"/>
      <c r="IO38" s="86"/>
    </row>
    <row r="39" spans="1:249">
      <c r="A39" s="99" t="s">
        <v>118</v>
      </c>
      <c r="B39" s="100" t="s">
        <v>119</v>
      </c>
      <c r="C39" s="98"/>
    </row>
    <row r="40" spans="1:249">
      <c r="A40" s="99" t="s">
        <v>120</v>
      </c>
      <c r="B40" s="100" t="s">
        <v>121</v>
      </c>
      <c r="C40" s="98">
        <v>6</v>
      </c>
    </row>
    <row r="41" spans="1:249">
      <c r="A41" s="99" t="s">
        <v>122</v>
      </c>
      <c r="B41" s="100" t="s">
        <v>123</v>
      </c>
      <c r="C41" s="98">
        <v>21</v>
      </c>
    </row>
    <row r="42" spans="1:249">
      <c r="A42" s="99" t="s">
        <v>124</v>
      </c>
      <c r="B42" s="100" t="s">
        <v>82</v>
      </c>
      <c r="C42" s="98">
        <v>29.358599999999999</v>
      </c>
    </row>
    <row r="43" spans="1:249">
      <c r="A43" s="99" t="s">
        <v>125</v>
      </c>
      <c r="B43" s="100" t="s">
        <v>126</v>
      </c>
      <c r="C43" s="98">
        <v>22</v>
      </c>
    </row>
    <row r="44" spans="1:249">
      <c r="A44" s="96" t="s">
        <v>127</v>
      </c>
      <c r="B44" s="97" t="s">
        <v>128</v>
      </c>
      <c r="C44" s="98">
        <f>SUM(C45:C53)</f>
        <v>712.077</v>
      </c>
    </row>
    <row r="45" spans="1:249">
      <c r="A45" s="99" t="s">
        <v>129</v>
      </c>
      <c r="B45" s="100" t="s">
        <v>66</v>
      </c>
      <c r="C45" s="98">
        <v>193.04169999999999</v>
      </c>
    </row>
    <row r="46" spans="1:249">
      <c r="A46" s="99" t="s">
        <v>130</v>
      </c>
      <c r="B46" s="100" t="s">
        <v>68</v>
      </c>
      <c r="C46" s="98">
        <v>11.4</v>
      </c>
    </row>
    <row r="47" spans="1:249">
      <c r="A47" s="99" t="s">
        <v>131</v>
      </c>
      <c r="B47" s="100" t="s">
        <v>132</v>
      </c>
      <c r="C47" s="98">
        <v>13</v>
      </c>
    </row>
    <row r="48" spans="1:249">
      <c r="A48" s="99" t="s">
        <v>133</v>
      </c>
      <c r="B48" s="100" t="s">
        <v>134</v>
      </c>
      <c r="C48" s="98"/>
    </row>
    <row r="49" spans="1:3">
      <c r="A49" s="99" t="s">
        <v>135</v>
      </c>
      <c r="B49" s="100" t="s">
        <v>136</v>
      </c>
      <c r="C49" s="98">
        <v>2</v>
      </c>
    </row>
    <row r="50" spans="1:3">
      <c r="A50" s="99" t="s">
        <v>137</v>
      </c>
      <c r="B50" s="100" t="s">
        <v>138</v>
      </c>
      <c r="C50" s="98">
        <v>128.5</v>
      </c>
    </row>
    <row r="51" spans="1:3">
      <c r="A51" s="99" t="s">
        <v>139</v>
      </c>
      <c r="B51" s="100" t="s">
        <v>140</v>
      </c>
      <c r="C51" s="98">
        <v>1.1000000000000001</v>
      </c>
    </row>
    <row r="52" spans="1:3">
      <c r="A52" s="99" t="s">
        <v>141</v>
      </c>
      <c r="B52" s="100" t="s">
        <v>82</v>
      </c>
      <c r="C52" s="98">
        <v>303.1155</v>
      </c>
    </row>
    <row r="53" spans="1:3">
      <c r="A53" s="99" t="s">
        <v>142</v>
      </c>
      <c r="B53" s="100" t="s">
        <v>143</v>
      </c>
      <c r="C53" s="98">
        <v>59.919800000000002</v>
      </c>
    </row>
    <row r="54" spans="1:3">
      <c r="A54" s="96" t="s">
        <v>144</v>
      </c>
      <c r="B54" s="97" t="s">
        <v>145</v>
      </c>
      <c r="C54" s="98">
        <f>SUM(C55:C62)</f>
        <v>1679.9192</v>
      </c>
    </row>
    <row r="55" spans="1:3">
      <c r="A55" s="99" t="s">
        <v>146</v>
      </c>
      <c r="B55" s="100" t="s">
        <v>66</v>
      </c>
      <c r="C55" s="98">
        <v>804.84069999999997</v>
      </c>
    </row>
    <row r="56" spans="1:3">
      <c r="A56" s="99" t="s">
        <v>147</v>
      </c>
      <c r="B56" s="100" t="s">
        <v>68</v>
      </c>
      <c r="C56" s="98">
        <v>125</v>
      </c>
    </row>
    <row r="57" spans="1:3">
      <c r="A57" s="99" t="s">
        <v>148</v>
      </c>
      <c r="B57" s="100" t="s">
        <v>70</v>
      </c>
      <c r="C57" s="98">
        <v>26.156700000000001</v>
      </c>
    </row>
    <row r="58" spans="1:3">
      <c r="A58" s="99" t="s">
        <v>149</v>
      </c>
      <c r="B58" s="100" t="s">
        <v>150</v>
      </c>
      <c r="C58" s="98">
        <v>65</v>
      </c>
    </row>
    <row r="59" spans="1:3">
      <c r="A59" s="99" t="s">
        <v>151</v>
      </c>
      <c r="B59" s="100" t="s">
        <v>152</v>
      </c>
      <c r="C59" s="98"/>
    </row>
    <row r="60" spans="1:3">
      <c r="A60" s="99" t="s">
        <v>153</v>
      </c>
      <c r="B60" s="100" t="s">
        <v>154</v>
      </c>
      <c r="C60" s="98"/>
    </row>
    <row r="61" spans="1:3">
      <c r="A61" s="99" t="s">
        <v>155</v>
      </c>
      <c r="B61" s="100" t="s">
        <v>82</v>
      </c>
      <c r="C61" s="98">
        <v>613.92179999999996</v>
      </c>
    </row>
    <row r="62" spans="1:3">
      <c r="A62" s="99" t="s">
        <v>156</v>
      </c>
      <c r="B62" s="100" t="s">
        <v>157</v>
      </c>
      <c r="C62" s="98">
        <v>45</v>
      </c>
    </row>
    <row r="63" spans="1:3">
      <c r="A63" s="96" t="s">
        <v>158</v>
      </c>
      <c r="B63" s="97" t="s">
        <v>159</v>
      </c>
      <c r="C63" s="98">
        <f>SUM(C64:C70)</f>
        <v>5332</v>
      </c>
    </row>
    <row r="64" spans="1:3">
      <c r="A64" s="99" t="s">
        <v>160</v>
      </c>
      <c r="B64" s="100" t="s">
        <v>66</v>
      </c>
      <c r="C64" s="98"/>
    </row>
    <row r="65" spans="1:3">
      <c r="A65" s="99" t="s">
        <v>161</v>
      </c>
      <c r="B65" s="100" t="s">
        <v>162</v>
      </c>
      <c r="C65" s="98"/>
    </row>
    <row r="66" spans="1:3">
      <c r="A66" s="99" t="s">
        <v>163</v>
      </c>
      <c r="B66" s="100" t="s">
        <v>164</v>
      </c>
      <c r="C66" s="98"/>
    </row>
    <row r="67" spans="1:3">
      <c r="A67" s="99" t="s">
        <v>165</v>
      </c>
      <c r="B67" s="100" t="s">
        <v>166</v>
      </c>
      <c r="C67" s="98"/>
    </row>
    <row r="68" spans="1:3">
      <c r="A68" s="99" t="s">
        <v>167</v>
      </c>
      <c r="B68" s="100" t="s">
        <v>168</v>
      </c>
      <c r="C68" s="98"/>
    </row>
    <row r="69" spans="1:3">
      <c r="A69" s="99" t="s">
        <v>169</v>
      </c>
      <c r="B69" s="100" t="s">
        <v>154</v>
      </c>
      <c r="C69" s="98"/>
    </row>
    <row r="70" spans="1:3">
      <c r="A70" s="99" t="s">
        <v>170</v>
      </c>
      <c r="B70" s="100" t="s">
        <v>171</v>
      </c>
      <c r="C70" s="98">
        <v>5332</v>
      </c>
    </row>
    <row r="71" spans="1:3">
      <c r="A71" s="96" t="s">
        <v>172</v>
      </c>
      <c r="B71" s="97" t="s">
        <v>173</v>
      </c>
      <c r="C71" s="98">
        <f>SUM(C72:C77)</f>
        <v>308.30930000000001</v>
      </c>
    </row>
    <row r="72" spans="1:3">
      <c r="A72" s="99" t="s">
        <v>174</v>
      </c>
      <c r="B72" s="100" t="s">
        <v>66</v>
      </c>
      <c r="C72" s="98">
        <v>131.9639</v>
      </c>
    </row>
    <row r="73" spans="1:3">
      <c r="A73" s="99" t="s">
        <v>175</v>
      </c>
      <c r="B73" s="100" t="s">
        <v>68</v>
      </c>
      <c r="C73" s="98"/>
    </row>
    <row r="74" spans="1:3">
      <c r="A74" s="99" t="s">
        <v>176</v>
      </c>
      <c r="B74" s="100" t="s">
        <v>70</v>
      </c>
      <c r="C74" s="98">
        <v>8.6890000000000001</v>
      </c>
    </row>
    <row r="75" spans="1:3">
      <c r="A75" s="99" t="s">
        <v>177</v>
      </c>
      <c r="B75" s="100" t="s">
        <v>178</v>
      </c>
      <c r="C75" s="98">
        <v>134</v>
      </c>
    </row>
    <row r="76" spans="1:3">
      <c r="A76" s="99" t="s">
        <v>179</v>
      </c>
      <c r="B76" s="100" t="s">
        <v>154</v>
      </c>
      <c r="C76" s="98"/>
    </row>
    <row r="77" spans="1:3">
      <c r="A77" s="99" t="s">
        <v>180</v>
      </c>
      <c r="B77" s="100" t="s">
        <v>82</v>
      </c>
      <c r="C77" s="98">
        <v>33.656399999999998</v>
      </c>
    </row>
    <row r="78" spans="1:3">
      <c r="A78" s="96" t="s">
        <v>181</v>
      </c>
      <c r="B78" s="97" t="s">
        <v>182</v>
      </c>
      <c r="C78" s="98">
        <f>SUM(C79:C86)</f>
        <v>177.38720000000001</v>
      </c>
    </row>
    <row r="79" spans="1:3">
      <c r="A79" s="99" t="s">
        <v>183</v>
      </c>
      <c r="B79" s="100" t="s">
        <v>66</v>
      </c>
      <c r="C79" s="98">
        <v>91.087000000000003</v>
      </c>
    </row>
    <row r="80" spans="1:3">
      <c r="A80" s="99" t="s">
        <v>184</v>
      </c>
      <c r="B80" s="100" t="s">
        <v>68</v>
      </c>
      <c r="C80" s="98">
        <v>45</v>
      </c>
    </row>
    <row r="81" spans="1:3">
      <c r="A81" s="99" t="s">
        <v>185</v>
      </c>
      <c r="B81" s="100" t="s">
        <v>70</v>
      </c>
      <c r="C81" s="98">
        <v>8.3497000000000003</v>
      </c>
    </row>
    <row r="82" spans="1:3">
      <c r="A82" s="99" t="s">
        <v>186</v>
      </c>
      <c r="B82" s="100" t="s">
        <v>187</v>
      </c>
      <c r="C82" s="98"/>
    </row>
    <row r="83" spans="1:3">
      <c r="A83" s="99" t="s">
        <v>188</v>
      </c>
      <c r="B83" s="100" t="s">
        <v>189</v>
      </c>
      <c r="C83" s="98"/>
    </row>
    <row r="84" spans="1:3">
      <c r="A84" s="99" t="s">
        <v>190</v>
      </c>
      <c r="B84" s="100" t="s">
        <v>191</v>
      </c>
      <c r="C84" s="98"/>
    </row>
    <row r="85" spans="1:3">
      <c r="A85" s="99" t="s">
        <v>192</v>
      </c>
      <c r="B85" s="100" t="s">
        <v>82</v>
      </c>
      <c r="C85" s="98">
        <v>32.950499999999998</v>
      </c>
    </row>
    <row r="86" spans="1:3">
      <c r="A86" s="99" t="s">
        <v>193</v>
      </c>
      <c r="B86" s="100" t="s">
        <v>194</v>
      </c>
      <c r="C86" s="98"/>
    </row>
    <row r="87" spans="1:3">
      <c r="A87" s="96" t="s">
        <v>195</v>
      </c>
      <c r="B87" s="97" t="s">
        <v>196</v>
      </c>
      <c r="C87" s="98">
        <f>SUM(C88:C93)</f>
        <v>1141.4412500000001</v>
      </c>
    </row>
    <row r="88" spans="1:3">
      <c r="A88" s="99" t="s">
        <v>197</v>
      </c>
      <c r="B88" s="100" t="s">
        <v>66</v>
      </c>
      <c r="C88" s="98">
        <v>706.38210000000004</v>
      </c>
    </row>
    <row r="89" spans="1:3">
      <c r="A89" s="99" t="s">
        <v>198</v>
      </c>
      <c r="B89" s="100" t="s">
        <v>68</v>
      </c>
      <c r="C89" s="98"/>
    </row>
    <row r="90" spans="1:3">
      <c r="A90" s="99" t="s">
        <v>199</v>
      </c>
      <c r="B90" s="100" t="s">
        <v>70</v>
      </c>
      <c r="C90" s="98">
        <v>54.1997</v>
      </c>
    </row>
    <row r="91" spans="1:3">
      <c r="A91" s="99" t="s">
        <v>200</v>
      </c>
      <c r="B91" s="100" t="s">
        <v>201</v>
      </c>
      <c r="C91" s="98"/>
    </row>
    <row r="92" spans="1:3">
      <c r="A92" s="99" t="s">
        <v>202</v>
      </c>
      <c r="B92" s="100" t="s">
        <v>82</v>
      </c>
      <c r="C92" s="98">
        <v>40.999899999999997</v>
      </c>
    </row>
    <row r="93" spans="1:3">
      <c r="A93" s="99" t="s">
        <v>203</v>
      </c>
      <c r="B93" s="100" t="s">
        <v>204</v>
      </c>
      <c r="C93" s="98">
        <v>339.85955000000001</v>
      </c>
    </row>
    <row r="94" spans="1:3">
      <c r="A94" s="96" t="s">
        <v>205</v>
      </c>
      <c r="B94" s="97" t="s">
        <v>206</v>
      </c>
      <c r="C94" s="98">
        <f>SUM(C95:C101)</f>
        <v>865.5444</v>
      </c>
    </row>
    <row r="95" spans="1:3">
      <c r="A95" s="99" t="s">
        <v>207</v>
      </c>
      <c r="B95" s="100" t="s">
        <v>66</v>
      </c>
      <c r="C95" s="98">
        <v>441.84019999999998</v>
      </c>
    </row>
    <row r="96" spans="1:3">
      <c r="A96" s="99" t="s">
        <v>208</v>
      </c>
      <c r="B96" s="100" t="s">
        <v>68</v>
      </c>
      <c r="C96" s="98">
        <v>76</v>
      </c>
    </row>
    <row r="97" spans="1:3">
      <c r="A97" s="99" t="s">
        <v>209</v>
      </c>
      <c r="B97" s="100" t="s">
        <v>210</v>
      </c>
      <c r="C97" s="98"/>
    </row>
    <row r="98" spans="1:3">
      <c r="A98" s="99" t="s">
        <v>211</v>
      </c>
      <c r="B98" s="100" t="s">
        <v>212</v>
      </c>
      <c r="C98" s="98">
        <v>5</v>
      </c>
    </row>
    <row r="99" spans="1:3">
      <c r="A99" s="99" t="s">
        <v>213</v>
      </c>
      <c r="B99" s="100" t="s">
        <v>214</v>
      </c>
      <c r="C99" s="98"/>
    </row>
    <row r="100" spans="1:3">
      <c r="A100" s="99" t="s">
        <v>215</v>
      </c>
      <c r="B100" s="100" t="s">
        <v>82</v>
      </c>
      <c r="C100" s="98">
        <v>216.70419999999999</v>
      </c>
    </row>
    <row r="101" spans="1:3">
      <c r="A101" s="99" t="s">
        <v>216</v>
      </c>
      <c r="B101" s="100" t="s">
        <v>217</v>
      </c>
      <c r="C101" s="98">
        <v>126</v>
      </c>
    </row>
    <row r="102" spans="1:3">
      <c r="A102" s="96" t="s">
        <v>218</v>
      </c>
      <c r="B102" s="97" t="s">
        <v>219</v>
      </c>
      <c r="C102" s="98">
        <f>SUM(C103:C104)</f>
        <v>17</v>
      </c>
    </row>
    <row r="103" spans="1:3">
      <c r="A103" s="99" t="s">
        <v>220</v>
      </c>
      <c r="B103" s="100" t="s">
        <v>68</v>
      </c>
      <c r="C103" s="98">
        <v>17</v>
      </c>
    </row>
    <row r="104" spans="1:3">
      <c r="A104" s="99" t="s">
        <v>221</v>
      </c>
      <c r="B104" s="100" t="s">
        <v>222</v>
      </c>
      <c r="C104" s="98"/>
    </row>
    <row r="105" spans="1:3">
      <c r="A105" s="96" t="s">
        <v>223</v>
      </c>
      <c r="B105" s="97" t="s">
        <v>224</v>
      </c>
      <c r="C105" s="98">
        <f>SUM(C106:C113)</f>
        <v>76</v>
      </c>
    </row>
    <row r="106" spans="1:3">
      <c r="A106" s="99" t="s">
        <v>225</v>
      </c>
      <c r="B106" s="100" t="s">
        <v>66</v>
      </c>
      <c r="C106" s="98">
        <v>76</v>
      </c>
    </row>
    <row r="107" spans="1:3">
      <c r="A107" s="99" t="s">
        <v>226</v>
      </c>
      <c r="B107" s="100" t="s">
        <v>68</v>
      </c>
      <c r="C107" s="98"/>
    </row>
    <row r="108" spans="1:3">
      <c r="A108" s="99" t="s">
        <v>227</v>
      </c>
      <c r="B108" s="100" t="s">
        <v>228</v>
      </c>
      <c r="C108" s="98"/>
    </row>
    <row r="109" spans="1:3">
      <c r="A109" s="99" t="s">
        <v>229</v>
      </c>
      <c r="B109" s="100" t="s">
        <v>230</v>
      </c>
      <c r="C109" s="98"/>
    </row>
    <row r="110" spans="1:3">
      <c r="A110" s="99" t="s">
        <v>231</v>
      </c>
      <c r="B110" s="100" t="s">
        <v>232</v>
      </c>
      <c r="C110" s="98"/>
    </row>
    <row r="111" spans="1:3">
      <c r="A111" s="99" t="s">
        <v>233</v>
      </c>
      <c r="B111" s="100" t="s">
        <v>154</v>
      </c>
      <c r="C111" s="98"/>
    </row>
    <row r="112" spans="1:3">
      <c r="A112" s="99" t="s">
        <v>234</v>
      </c>
      <c r="B112" s="100" t="s">
        <v>82</v>
      </c>
      <c r="C112" s="98"/>
    </row>
    <row r="113" spans="1:3">
      <c r="A113" s="99" t="s">
        <v>235</v>
      </c>
      <c r="B113" s="100" t="s">
        <v>236</v>
      </c>
      <c r="C113" s="98"/>
    </row>
    <row r="114" spans="1:3">
      <c r="A114" s="96" t="s">
        <v>237</v>
      </c>
      <c r="B114" s="97" t="s">
        <v>238</v>
      </c>
      <c r="C114" s="98"/>
    </row>
    <row r="115" spans="1:3">
      <c r="A115" s="99" t="s">
        <v>239</v>
      </c>
      <c r="B115" s="100" t="s">
        <v>66</v>
      </c>
      <c r="C115" s="98"/>
    </row>
    <row r="116" spans="1:3">
      <c r="A116" s="99" t="s">
        <v>240</v>
      </c>
      <c r="B116" s="100" t="s">
        <v>241</v>
      </c>
      <c r="C116" s="98"/>
    </row>
    <row r="117" spans="1:3">
      <c r="A117" s="99" t="s">
        <v>242</v>
      </c>
      <c r="B117" s="100" t="s">
        <v>243</v>
      </c>
      <c r="C117" s="98"/>
    </row>
    <row r="118" spans="1:3">
      <c r="A118" s="99" t="s">
        <v>244</v>
      </c>
      <c r="B118" s="100" t="s">
        <v>245</v>
      </c>
      <c r="C118" s="98"/>
    </row>
    <row r="119" spans="1:3">
      <c r="A119" s="96" t="s">
        <v>246</v>
      </c>
      <c r="B119" s="97" t="s">
        <v>247</v>
      </c>
      <c r="C119" s="98"/>
    </row>
    <row r="120" spans="1:3">
      <c r="A120" s="99" t="s">
        <v>248</v>
      </c>
      <c r="B120" s="100" t="s">
        <v>249</v>
      </c>
      <c r="C120" s="98"/>
    </row>
    <row r="121" spans="1:3">
      <c r="A121" s="96" t="s">
        <v>250</v>
      </c>
      <c r="B121" s="97" t="s">
        <v>251</v>
      </c>
      <c r="C121" s="98">
        <f>SUM(C122:C125)</f>
        <v>77.694900000000004</v>
      </c>
    </row>
    <row r="122" spans="1:3">
      <c r="A122" s="99" t="s">
        <v>252</v>
      </c>
      <c r="B122" s="100" t="s">
        <v>66</v>
      </c>
      <c r="C122" s="98">
        <v>43.694899999999997</v>
      </c>
    </row>
    <row r="123" spans="1:3">
      <c r="A123" s="99" t="s">
        <v>253</v>
      </c>
      <c r="B123" s="100" t="s">
        <v>68</v>
      </c>
      <c r="C123" s="98">
        <v>34</v>
      </c>
    </row>
    <row r="124" spans="1:3">
      <c r="A124" s="99" t="s">
        <v>254</v>
      </c>
      <c r="B124" s="100" t="s">
        <v>82</v>
      </c>
      <c r="C124" s="98"/>
    </row>
    <row r="125" spans="1:3">
      <c r="A125" s="99" t="s">
        <v>255</v>
      </c>
      <c r="B125" s="100" t="s">
        <v>256</v>
      </c>
      <c r="C125" s="98"/>
    </row>
    <row r="126" spans="1:3">
      <c r="A126" s="96" t="s">
        <v>257</v>
      </c>
      <c r="B126" s="97" t="s">
        <v>258</v>
      </c>
      <c r="C126" s="98">
        <f>SUM(C127:C134)</f>
        <v>370.93130000000002</v>
      </c>
    </row>
    <row r="127" spans="1:3">
      <c r="A127" s="99" t="s">
        <v>259</v>
      </c>
      <c r="B127" s="100" t="s">
        <v>66</v>
      </c>
      <c r="C127" s="98">
        <v>228.2508</v>
      </c>
    </row>
    <row r="128" spans="1:3">
      <c r="A128" s="99" t="s">
        <v>260</v>
      </c>
      <c r="B128" s="100" t="s">
        <v>68</v>
      </c>
      <c r="C128" s="98">
        <v>36.5</v>
      </c>
    </row>
    <row r="129" spans="1:3">
      <c r="A129" s="99" t="s">
        <v>261</v>
      </c>
      <c r="B129" s="100" t="s">
        <v>70</v>
      </c>
      <c r="C129" s="98">
        <v>27.573699999999999</v>
      </c>
    </row>
    <row r="130" spans="1:3">
      <c r="A130" s="99" t="s">
        <v>262</v>
      </c>
      <c r="B130" s="100" t="s">
        <v>263</v>
      </c>
      <c r="C130" s="98">
        <v>6</v>
      </c>
    </row>
    <row r="131" spans="1:3">
      <c r="A131" s="99" t="s">
        <v>264</v>
      </c>
      <c r="B131" s="100" t="s">
        <v>265</v>
      </c>
      <c r="C131" s="98">
        <v>27</v>
      </c>
    </row>
    <row r="132" spans="1:3">
      <c r="A132" s="99" t="s">
        <v>266</v>
      </c>
      <c r="B132" s="100" t="s">
        <v>267</v>
      </c>
      <c r="C132" s="98"/>
    </row>
    <row r="133" spans="1:3">
      <c r="A133" s="99" t="s">
        <v>268</v>
      </c>
      <c r="B133" s="100" t="s">
        <v>82</v>
      </c>
      <c r="C133" s="98">
        <v>9.6067999999999998</v>
      </c>
    </row>
    <row r="134" spans="1:3">
      <c r="A134" s="99" t="s">
        <v>269</v>
      </c>
      <c r="B134" s="100" t="s">
        <v>270</v>
      </c>
      <c r="C134" s="98">
        <v>36</v>
      </c>
    </row>
    <row r="135" spans="1:3">
      <c r="A135" s="96" t="s">
        <v>271</v>
      </c>
      <c r="B135" s="97" t="s">
        <v>272</v>
      </c>
      <c r="C135" s="98">
        <f>SUM(C136:C138)</f>
        <v>209.51599999999999</v>
      </c>
    </row>
    <row r="136" spans="1:3">
      <c r="A136" s="99" t="s">
        <v>273</v>
      </c>
      <c r="B136" s="100" t="s">
        <v>66</v>
      </c>
      <c r="C136" s="98">
        <v>131.05600000000001</v>
      </c>
    </row>
    <row r="137" spans="1:3">
      <c r="A137" s="99" t="s">
        <v>274</v>
      </c>
      <c r="B137" s="100" t="s">
        <v>275</v>
      </c>
      <c r="C137" s="98">
        <v>78.459999999999994</v>
      </c>
    </row>
    <row r="138" spans="1:3">
      <c r="A138" s="99" t="s">
        <v>276</v>
      </c>
      <c r="B138" s="100" t="s">
        <v>277</v>
      </c>
      <c r="C138" s="98"/>
    </row>
    <row r="139" spans="1:3">
      <c r="A139" s="96" t="s">
        <v>278</v>
      </c>
      <c r="B139" s="97" t="s">
        <v>279</v>
      </c>
      <c r="C139" s="98">
        <f>SUM(C140:C145)</f>
        <v>103.6561</v>
      </c>
    </row>
    <row r="140" spans="1:3">
      <c r="A140" s="99" t="s">
        <v>280</v>
      </c>
      <c r="B140" s="100" t="s">
        <v>66</v>
      </c>
      <c r="C140" s="98">
        <v>54.819499999999998</v>
      </c>
    </row>
    <row r="141" spans="1:3">
      <c r="A141" s="99" t="s">
        <v>281</v>
      </c>
      <c r="B141" s="100" t="s">
        <v>68</v>
      </c>
      <c r="C141" s="98">
        <v>30</v>
      </c>
    </row>
    <row r="142" spans="1:3">
      <c r="A142" s="99" t="s">
        <v>282</v>
      </c>
      <c r="B142" s="100" t="s">
        <v>70</v>
      </c>
      <c r="C142" s="98">
        <v>18.836600000000001</v>
      </c>
    </row>
    <row r="143" spans="1:3">
      <c r="A143" s="99" t="s">
        <v>283</v>
      </c>
      <c r="B143" s="100" t="s">
        <v>95</v>
      </c>
      <c r="C143" s="98"/>
    </row>
    <row r="144" spans="1:3">
      <c r="A144" s="99" t="s">
        <v>284</v>
      </c>
      <c r="B144" s="100" t="s">
        <v>82</v>
      </c>
      <c r="C144" s="98"/>
    </row>
    <row r="145" spans="1:3">
      <c r="A145" s="99" t="s">
        <v>285</v>
      </c>
      <c r="B145" s="100" t="s">
        <v>286</v>
      </c>
      <c r="C145" s="98"/>
    </row>
    <row r="146" spans="1:3">
      <c r="A146" s="96" t="s">
        <v>287</v>
      </c>
      <c r="B146" s="97" t="s">
        <v>288</v>
      </c>
      <c r="C146" s="98">
        <f>SUM(C147:C151)</f>
        <v>545.75490000000002</v>
      </c>
    </row>
    <row r="147" spans="1:3">
      <c r="A147" s="99" t="s">
        <v>289</v>
      </c>
      <c r="B147" s="100" t="s">
        <v>66</v>
      </c>
      <c r="C147" s="98">
        <v>253.0463</v>
      </c>
    </row>
    <row r="148" spans="1:3">
      <c r="A148" s="99" t="s">
        <v>290</v>
      </c>
      <c r="B148" s="100" t="s">
        <v>68</v>
      </c>
      <c r="C148" s="98">
        <v>162</v>
      </c>
    </row>
    <row r="149" spans="1:3">
      <c r="A149" s="99" t="s">
        <v>291</v>
      </c>
      <c r="B149" s="100" t="s">
        <v>70</v>
      </c>
      <c r="C149" s="98">
        <v>26.4817</v>
      </c>
    </row>
    <row r="150" spans="1:3">
      <c r="A150" s="99" t="s">
        <v>292</v>
      </c>
      <c r="B150" s="100" t="s">
        <v>82</v>
      </c>
      <c r="C150" s="98">
        <v>10.226900000000001</v>
      </c>
    </row>
    <row r="151" spans="1:3">
      <c r="A151" s="99" t="s">
        <v>293</v>
      </c>
      <c r="B151" s="100" t="s">
        <v>294</v>
      </c>
      <c r="C151" s="98">
        <v>94</v>
      </c>
    </row>
    <row r="152" spans="1:3">
      <c r="A152" s="96" t="s">
        <v>295</v>
      </c>
      <c r="B152" s="97" t="s">
        <v>296</v>
      </c>
      <c r="C152" s="98">
        <f>SUM(C153:C157)</f>
        <v>410.40120000000002</v>
      </c>
    </row>
    <row r="153" spans="1:3">
      <c r="A153" s="99" t="s">
        <v>297</v>
      </c>
      <c r="B153" s="100" t="s">
        <v>66</v>
      </c>
      <c r="C153" s="98">
        <v>328.50029999999998</v>
      </c>
    </row>
    <row r="154" spans="1:3">
      <c r="A154" s="99" t="s">
        <v>298</v>
      </c>
      <c r="B154" s="100" t="s">
        <v>68</v>
      </c>
      <c r="C154" s="98">
        <v>73</v>
      </c>
    </row>
    <row r="155" spans="1:3">
      <c r="A155" s="99" t="s">
        <v>299</v>
      </c>
      <c r="B155" s="100" t="s">
        <v>70</v>
      </c>
      <c r="C155" s="98">
        <v>8.9009</v>
      </c>
    </row>
    <row r="156" spans="1:3">
      <c r="A156" s="99" t="s">
        <v>300</v>
      </c>
      <c r="B156" s="100" t="s">
        <v>82</v>
      </c>
      <c r="C156" s="98"/>
    </row>
    <row r="157" spans="1:3">
      <c r="A157" s="99" t="s">
        <v>301</v>
      </c>
      <c r="B157" s="100" t="s">
        <v>302</v>
      </c>
      <c r="C157" s="98"/>
    </row>
    <row r="158" spans="1:3">
      <c r="A158" s="96" t="s">
        <v>303</v>
      </c>
      <c r="B158" s="97" t="s">
        <v>304</v>
      </c>
      <c r="C158" s="98">
        <f>SUM(C159:C163)</f>
        <v>1876.0217</v>
      </c>
    </row>
    <row r="159" spans="1:3">
      <c r="A159" s="99" t="s">
        <v>305</v>
      </c>
      <c r="B159" s="100" t="s">
        <v>66</v>
      </c>
      <c r="C159" s="98">
        <v>262.19589999999999</v>
      </c>
    </row>
    <row r="160" spans="1:3">
      <c r="A160" s="99" t="s">
        <v>306</v>
      </c>
      <c r="B160" s="100" t="s">
        <v>68</v>
      </c>
      <c r="C160" s="101">
        <v>318.3</v>
      </c>
    </row>
    <row r="161" spans="1:3">
      <c r="A161" s="99" t="s">
        <v>307</v>
      </c>
      <c r="B161" s="100" t="s">
        <v>70</v>
      </c>
      <c r="C161" s="101">
        <v>34.262</v>
      </c>
    </row>
    <row r="162" spans="1:3">
      <c r="A162" s="99" t="s">
        <v>308</v>
      </c>
      <c r="B162" s="100" t="s">
        <v>82</v>
      </c>
      <c r="C162" s="101">
        <v>108.8738</v>
      </c>
    </row>
    <row r="163" spans="1:3">
      <c r="A163" s="99" t="s">
        <v>309</v>
      </c>
      <c r="B163" s="100" t="s">
        <v>310</v>
      </c>
      <c r="C163" s="101">
        <v>1152.3900000000001</v>
      </c>
    </row>
    <row r="164" spans="1:3">
      <c r="A164" s="96" t="s">
        <v>311</v>
      </c>
      <c r="B164" s="97" t="s">
        <v>312</v>
      </c>
      <c r="C164" s="98">
        <f>SUM(C165:C168)</f>
        <v>188.2689</v>
      </c>
    </row>
    <row r="165" spans="1:3">
      <c r="A165" s="99" t="s">
        <v>313</v>
      </c>
      <c r="B165" s="100" t="s">
        <v>66</v>
      </c>
      <c r="C165" s="101">
        <v>141.2689</v>
      </c>
    </row>
    <row r="166" spans="1:3">
      <c r="A166" s="99" t="s">
        <v>314</v>
      </c>
      <c r="B166" s="100" t="s">
        <v>68</v>
      </c>
      <c r="C166" s="101">
        <v>47</v>
      </c>
    </row>
    <row r="167" spans="1:3">
      <c r="A167" s="99" t="s">
        <v>315</v>
      </c>
      <c r="B167" s="100" t="s">
        <v>70</v>
      </c>
      <c r="C167" s="98"/>
    </row>
    <row r="168" spans="1:3">
      <c r="A168" s="99" t="s">
        <v>316</v>
      </c>
      <c r="B168" s="100" t="s">
        <v>317</v>
      </c>
      <c r="C168" s="98"/>
    </row>
    <row r="169" spans="1:3">
      <c r="A169" s="96" t="s">
        <v>318</v>
      </c>
      <c r="B169" s="97" t="s">
        <v>319</v>
      </c>
      <c r="C169" s="98">
        <f>SUM(C170:C173)</f>
        <v>220.7157</v>
      </c>
    </row>
    <row r="170" spans="1:3">
      <c r="A170" s="99" t="s">
        <v>320</v>
      </c>
      <c r="B170" s="100" t="s">
        <v>66</v>
      </c>
      <c r="C170" s="101">
        <v>55.0306</v>
      </c>
    </row>
    <row r="171" spans="1:3">
      <c r="A171" s="99" t="s">
        <v>321</v>
      </c>
      <c r="B171" s="100" t="s">
        <v>68</v>
      </c>
      <c r="C171" s="101">
        <v>157</v>
      </c>
    </row>
    <row r="172" spans="1:3">
      <c r="A172" s="99" t="s">
        <v>322</v>
      </c>
      <c r="B172" s="100" t="s">
        <v>70</v>
      </c>
      <c r="C172" s="101">
        <v>8.6851000000000003</v>
      </c>
    </row>
    <row r="173" spans="1:3">
      <c r="A173" s="99" t="s">
        <v>323</v>
      </c>
      <c r="B173" s="100" t="s">
        <v>324</v>
      </c>
      <c r="C173" s="98"/>
    </row>
    <row r="174" spans="1:3">
      <c r="A174" s="96" t="s">
        <v>325</v>
      </c>
      <c r="B174" s="97" t="s">
        <v>326</v>
      </c>
      <c r="C174" s="98">
        <f>SUM(C175:C179)</f>
        <v>702.75229999999999</v>
      </c>
    </row>
    <row r="175" spans="1:3">
      <c r="A175" s="99" t="s">
        <v>327</v>
      </c>
      <c r="B175" s="100" t="s">
        <v>66</v>
      </c>
      <c r="C175" s="101">
        <v>404.91320000000002</v>
      </c>
    </row>
    <row r="176" spans="1:3">
      <c r="A176" s="99" t="s">
        <v>328</v>
      </c>
      <c r="B176" s="100" t="s">
        <v>68</v>
      </c>
      <c r="C176" s="101">
        <v>20</v>
      </c>
    </row>
    <row r="177" spans="1:3">
      <c r="A177" s="99" t="s">
        <v>329</v>
      </c>
      <c r="B177" s="100" t="s">
        <v>70</v>
      </c>
      <c r="C177" s="101">
        <v>8.9177999999999997</v>
      </c>
    </row>
    <row r="178" spans="1:3">
      <c r="A178" s="99" t="s">
        <v>330</v>
      </c>
      <c r="B178" s="100" t="s">
        <v>82</v>
      </c>
      <c r="C178" s="101">
        <v>58.921300000000002</v>
      </c>
    </row>
    <row r="179" spans="1:3">
      <c r="A179" s="99" t="s">
        <v>331</v>
      </c>
      <c r="B179" s="100" t="s">
        <v>332</v>
      </c>
      <c r="C179" s="101">
        <v>210</v>
      </c>
    </row>
    <row r="180" spans="1:3">
      <c r="A180" s="96" t="s">
        <v>333</v>
      </c>
      <c r="B180" s="97" t="s">
        <v>334</v>
      </c>
      <c r="C180" s="98">
        <f>SUM(C181:C182)</f>
        <v>13684.76</v>
      </c>
    </row>
    <row r="181" spans="1:3">
      <c r="A181" s="99" t="s">
        <v>335</v>
      </c>
      <c r="B181" s="100" t="s">
        <v>336</v>
      </c>
      <c r="C181" s="101">
        <v>50</v>
      </c>
    </row>
    <row r="182" spans="1:3">
      <c r="A182" s="99" t="s">
        <v>337</v>
      </c>
      <c r="B182" s="100" t="s">
        <v>338</v>
      </c>
      <c r="C182" s="101">
        <v>13634.76</v>
      </c>
    </row>
    <row r="183" spans="1:3">
      <c r="A183" s="96" t="s">
        <v>339</v>
      </c>
      <c r="B183" s="97" t="s">
        <v>340</v>
      </c>
      <c r="C183" s="98"/>
    </row>
    <row r="184" spans="1:3">
      <c r="A184" s="96" t="s">
        <v>341</v>
      </c>
      <c r="B184" s="97" t="s">
        <v>342</v>
      </c>
      <c r="C184" s="98"/>
    </row>
    <row r="185" spans="1:3">
      <c r="A185" s="99" t="s">
        <v>343</v>
      </c>
      <c r="B185" s="100" t="s">
        <v>344</v>
      </c>
      <c r="C185" s="98"/>
    </row>
    <row r="186" spans="1:3">
      <c r="A186" s="96" t="s">
        <v>345</v>
      </c>
      <c r="B186" s="97" t="s">
        <v>346</v>
      </c>
      <c r="C186" s="98"/>
    </row>
    <row r="187" spans="1:3">
      <c r="A187" s="99" t="s">
        <v>347</v>
      </c>
      <c r="B187" s="100" t="s">
        <v>348</v>
      </c>
      <c r="C187" s="98"/>
    </row>
    <row r="188" spans="1:3">
      <c r="A188" s="96" t="s">
        <v>349</v>
      </c>
      <c r="B188" s="97" t="s">
        <v>350</v>
      </c>
      <c r="C188" s="98">
        <f>SUM(C189,C192,C207,C210,C212,C214,C224,C230)</f>
        <v>5066.7354169999999</v>
      </c>
    </row>
    <row r="189" spans="1:3">
      <c r="A189" s="96" t="s">
        <v>351</v>
      </c>
      <c r="B189" s="97" t="s">
        <v>352</v>
      </c>
      <c r="C189" s="98">
        <f>SUM(C190:C191)</f>
        <v>1300</v>
      </c>
    </row>
    <row r="190" spans="1:3">
      <c r="A190" s="99" t="s">
        <v>353</v>
      </c>
      <c r="B190" s="100" t="s">
        <v>354</v>
      </c>
      <c r="C190" s="102">
        <v>1300</v>
      </c>
    </row>
    <row r="191" spans="1:3">
      <c r="A191" s="99" t="s">
        <v>355</v>
      </c>
      <c r="B191" s="100" t="s">
        <v>356</v>
      </c>
      <c r="C191" s="98"/>
    </row>
    <row r="192" spans="1:3">
      <c r="A192" s="96" t="s">
        <v>357</v>
      </c>
      <c r="B192" s="97" t="s">
        <v>358</v>
      </c>
      <c r="C192" s="98">
        <f>SUM(C193:C206)</f>
        <v>900</v>
      </c>
    </row>
    <row r="193" spans="1:3">
      <c r="A193" s="99" t="s">
        <v>359</v>
      </c>
      <c r="B193" s="100" t="s">
        <v>66</v>
      </c>
      <c r="C193" s="98"/>
    </row>
    <row r="194" spans="1:3">
      <c r="A194" s="99" t="s">
        <v>360</v>
      </c>
      <c r="B194" s="100" t="s">
        <v>361</v>
      </c>
      <c r="C194" s="98"/>
    </row>
    <row r="195" spans="1:3">
      <c r="A195" s="99" t="s">
        <v>362</v>
      </c>
      <c r="B195" s="100" t="s">
        <v>363</v>
      </c>
      <c r="C195" s="98"/>
    </row>
    <row r="196" spans="1:3">
      <c r="A196" s="99" t="s">
        <v>364</v>
      </c>
      <c r="B196" s="100" t="s">
        <v>365</v>
      </c>
      <c r="C196" s="98"/>
    </row>
    <row r="197" spans="1:3">
      <c r="A197" s="99" t="s">
        <v>366</v>
      </c>
      <c r="B197" s="100" t="s">
        <v>367</v>
      </c>
      <c r="C197" s="98"/>
    </row>
    <row r="198" spans="1:3">
      <c r="A198" s="99" t="s">
        <v>368</v>
      </c>
      <c r="B198" s="100" t="s">
        <v>369</v>
      </c>
      <c r="C198" s="98"/>
    </row>
    <row r="199" spans="1:3">
      <c r="A199" s="99" t="s">
        <v>370</v>
      </c>
      <c r="B199" s="100" t="s">
        <v>371</v>
      </c>
      <c r="C199" s="98"/>
    </row>
    <row r="200" spans="1:3">
      <c r="A200" s="99" t="s">
        <v>372</v>
      </c>
      <c r="B200" s="100" t="s">
        <v>373</v>
      </c>
      <c r="C200" s="98"/>
    </row>
    <row r="201" spans="1:3">
      <c r="A201" s="99" t="s">
        <v>374</v>
      </c>
      <c r="B201" s="100" t="s">
        <v>375</v>
      </c>
      <c r="C201" s="98"/>
    </row>
    <row r="202" spans="1:3">
      <c r="A202" s="99" t="s">
        <v>376</v>
      </c>
      <c r="B202" s="100" t="s">
        <v>377</v>
      </c>
      <c r="C202" s="98"/>
    </row>
    <row r="203" spans="1:3">
      <c r="A203" s="99" t="s">
        <v>378</v>
      </c>
      <c r="B203" s="100" t="s">
        <v>379</v>
      </c>
      <c r="C203" s="98"/>
    </row>
    <row r="204" spans="1:3">
      <c r="A204" s="99" t="s">
        <v>380</v>
      </c>
      <c r="B204" s="100" t="s">
        <v>154</v>
      </c>
      <c r="C204" s="98"/>
    </row>
    <row r="205" spans="1:3">
      <c r="A205" s="99" t="s">
        <v>381</v>
      </c>
      <c r="B205" s="100" t="s">
        <v>82</v>
      </c>
      <c r="C205" s="98"/>
    </row>
    <row r="206" spans="1:3">
      <c r="A206" s="99" t="s">
        <v>382</v>
      </c>
      <c r="B206" s="100" t="s">
        <v>383</v>
      </c>
      <c r="C206" s="102">
        <v>900</v>
      </c>
    </row>
    <row r="207" spans="1:3">
      <c r="A207" s="96" t="s">
        <v>384</v>
      </c>
      <c r="B207" s="97" t="s">
        <v>385</v>
      </c>
      <c r="C207" s="98"/>
    </row>
    <row r="208" spans="1:3">
      <c r="A208" s="99" t="s">
        <v>386</v>
      </c>
      <c r="B208" s="100" t="s">
        <v>66</v>
      </c>
      <c r="C208" s="98"/>
    </row>
    <row r="209" spans="1:3">
      <c r="A209" s="99" t="s">
        <v>387</v>
      </c>
      <c r="B209" s="100" t="s">
        <v>388</v>
      </c>
      <c r="C209" s="98"/>
    </row>
    <row r="210" spans="1:3">
      <c r="A210" s="96" t="s">
        <v>389</v>
      </c>
      <c r="B210" s="97" t="s">
        <v>390</v>
      </c>
      <c r="C210" s="98">
        <f>SUM(C211)</f>
        <v>89.103999999999999</v>
      </c>
    </row>
    <row r="211" spans="1:3">
      <c r="A211" s="99" t="s">
        <v>391</v>
      </c>
      <c r="B211" s="100" t="s">
        <v>66</v>
      </c>
      <c r="C211" s="102">
        <v>89.103999999999999</v>
      </c>
    </row>
    <row r="212" spans="1:3">
      <c r="A212" s="99" t="s">
        <v>392</v>
      </c>
      <c r="B212" s="100" t="s">
        <v>393</v>
      </c>
      <c r="C212" s="98">
        <f>SUM(C213)</f>
        <v>250.4</v>
      </c>
    </row>
    <row r="213" spans="1:3">
      <c r="A213" s="99" t="s">
        <v>394</v>
      </c>
      <c r="B213" s="100" t="s">
        <v>66</v>
      </c>
      <c r="C213" s="102">
        <v>250.4</v>
      </c>
    </row>
    <row r="214" spans="1:3">
      <c r="A214" s="96" t="s">
        <v>395</v>
      </c>
      <c r="B214" s="97" t="s">
        <v>396</v>
      </c>
      <c r="C214" s="98">
        <f>SUM(C215:C223)</f>
        <v>677.94299999999998</v>
      </c>
    </row>
    <row r="215" spans="1:3">
      <c r="A215" s="99" t="s">
        <v>397</v>
      </c>
      <c r="B215" s="100" t="s">
        <v>66</v>
      </c>
      <c r="C215" s="102">
        <v>472.56970000000001</v>
      </c>
    </row>
    <row r="216" spans="1:3">
      <c r="A216" s="99" t="s">
        <v>398</v>
      </c>
      <c r="B216" s="100" t="s">
        <v>399</v>
      </c>
      <c r="C216" s="98"/>
    </row>
    <row r="217" spans="1:3">
      <c r="A217" s="99" t="s">
        <v>400</v>
      </c>
      <c r="B217" s="100" t="s">
        <v>401</v>
      </c>
      <c r="C217" s="102">
        <v>10</v>
      </c>
    </row>
    <row r="218" spans="1:3">
      <c r="A218" s="99" t="s">
        <v>402</v>
      </c>
      <c r="B218" s="100" t="s">
        <v>403</v>
      </c>
      <c r="C218" s="98"/>
    </row>
    <row r="219" spans="1:3">
      <c r="A219" s="99" t="s">
        <v>404</v>
      </c>
      <c r="B219" s="100" t="s">
        <v>405</v>
      </c>
      <c r="C219" s="102">
        <v>25</v>
      </c>
    </row>
    <row r="220" spans="1:3">
      <c r="A220" s="99" t="s">
        <v>406</v>
      </c>
      <c r="B220" s="100" t="s">
        <v>407</v>
      </c>
      <c r="C220" s="98"/>
    </row>
    <row r="221" spans="1:3">
      <c r="A221" s="99" t="s">
        <v>408</v>
      </c>
      <c r="B221" s="100" t="s">
        <v>409</v>
      </c>
      <c r="C221" s="102">
        <v>14</v>
      </c>
    </row>
    <row r="222" spans="1:3">
      <c r="A222" s="99" t="s">
        <v>410</v>
      </c>
      <c r="B222" s="100" t="s">
        <v>82</v>
      </c>
      <c r="C222" s="102">
        <v>66.725300000000004</v>
      </c>
    </row>
    <row r="223" spans="1:3">
      <c r="A223" s="99" t="s">
        <v>411</v>
      </c>
      <c r="B223" s="100" t="s">
        <v>412</v>
      </c>
      <c r="C223" s="102">
        <v>89.647999999999996</v>
      </c>
    </row>
    <row r="224" spans="1:3">
      <c r="A224" s="96" t="s">
        <v>413</v>
      </c>
      <c r="B224" s="97" t="s">
        <v>414</v>
      </c>
      <c r="C224" s="98">
        <f>SUM(C225:C229)</f>
        <v>80.454300000000003</v>
      </c>
    </row>
    <row r="225" spans="1:3">
      <c r="A225" s="99" t="s">
        <v>415</v>
      </c>
      <c r="B225" s="100" t="s">
        <v>66</v>
      </c>
      <c r="C225" s="102">
        <v>34.8795</v>
      </c>
    </row>
    <row r="226" spans="1:3">
      <c r="A226" s="99" t="s">
        <v>416</v>
      </c>
      <c r="B226" s="100" t="s">
        <v>68</v>
      </c>
      <c r="C226" s="102">
        <v>2.5</v>
      </c>
    </row>
    <row r="227" spans="1:3">
      <c r="A227" s="99" t="s">
        <v>417</v>
      </c>
      <c r="B227" s="100" t="s">
        <v>418</v>
      </c>
      <c r="C227" s="98"/>
    </row>
    <row r="228" spans="1:3">
      <c r="A228" s="99" t="s">
        <v>419</v>
      </c>
      <c r="B228" s="100" t="s">
        <v>82</v>
      </c>
      <c r="C228" s="101">
        <v>10.0748</v>
      </c>
    </row>
    <row r="229" spans="1:3">
      <c r="A229" s="99" t="s">
        <v>420</v>
      </c>
      <c r="B229" s="100" t="s">
        <v>421</v>
      </c>
      <c r="C229" s="102">
        <v>33</v>
      </c>
    </row>
    <row r="230" spans="1:3">
      <c r="A230" s="96" t="s">
        <v>422</v>
      </c>
      <c r="B230" s="97" t="s">
        <v>423</v>
      </c>
      <c r="C230" s="98">
        <f>SUM(C231)</f>
        <v>1768.8341170000001</v>
      </c>
    </row>
    <row r="231" spans="1:3">
      <c r="A231" s="99" t="s">
        <v>424</v>
      </c>
      <c r="B231" s="100" t="s">
        <v>425</v>
      </c>
      <c r="C231" s="102">
        <v>1768.8341170000001</v>
      </c>
    </row>
    <row r="232" spans="1:3">
      <c r="A232" s="96" t="s">
        <v>426</v>
      </c>
      <c r="B232" s="97" t="s">
        <v>427</v>
      </c>
      <c r="C232" s="98">
        <v>62165</v>
      </c>
    </row>
    <row r="233" spans="1:3">
      <c r="A233" s="96" t="s">
        <v>428</v>
      </c>
      <c r="B233" s="97" t="s">
        <v>429</v>
      </c>
      <c r="C233" s="98">
        <f>SUM(C234:C236)</f>
        <v>823.20899999999995</v>
      </c>
    </row>
    <row r="234" spans="1:3">
      <c r="A234" s="99" t="s">
        <v>430</v>
      </c>
      <c r="B234" s="100" t="s">
        <v>66</v>
      </c>
      <c r="C234" s="101">
        <v>292</v>
      </c>
    </row>
    <row r="235" spans="1:3">
      <c r="A235" s="99" t="s">
        <v>431</v>
      </c>
      <c r="B235" s="100" t="s">
        <v>70</v>
      </c>
      <c r="C235" s="101">
        <v>160.25210000000001</v>
      </c>
    </row>
    <row r="236" spans="1:3">
      <c r="A236" s="99" t="s">
        <v>432</v>
      </c>
      <c r="B236" s="100" t="s">
        <v>433</v>
      </c>
      <c r="C236" s="101">
        <v>370.95690000000002</v>
      </c>
    </row>
    <row r="237" spans="1:3">
      <c r="A237" s="96" t="s">
        <v>434</v>
      </c>
      <c r="B237" s="97" t="s">
        <v>435</v>
      </c>
      <c r="C237" s="98">
        <f>SUM(C238:C242)</f>
        <v>58375.60125</v>
      </c>
    </row>
    <row r="238" spans="1:3">
      <c r="A238" s="99" t="s">
        <v>436</v>
      </c>
      <c r="B238" s="100" t="s">
        <v>437</v>
      </c>
      <c r="C238" s="101">
        <v>1197.3062</v>
      </c>
    </row>
    <row r="239" spans="1:3">
      <c r="A239" s="99" t="s">
        <v>438</v>
      </c>
      <c r="B239" s="100" t="s">
        <v>439</v>
      </c>
      <c r="C239" s="101">
        <v>18596.097750000001</v>
      </c>
    </row>
    <row r="240" spans="1:3">
      <c r="A240" s="99" t="s">
        <v>440</v>
      </c>
      <c r="B240" s="100" t="s">
        <v>441</v>
      </c>
      <c r="C240" s="101">
        <v>9664.0072999999993</v>
      </c>
    </row>
    <row r="241" spans="1:3">
      <c r="A241" s="99" t="s">
        <v>442</v>
      </c>
      <c r="B241" s="100" t="s">
        <v>443</v>
      </c>
      <c r="C241" s="101">
        <v>2682.3389999999999</v>
      </c>
    </row>
    <row r="242" spans="1:3">
      <c r="A242" s="99" t="s">
        <v>444</v>
      </c>
      <c r="B242" s="100" t="s">
        <v>445</v>
      </c>
      <c r="C242" s="101">
        <v>26235.850999999999</v>
      </c>
    </row>
    <row r="243" spans="1:3">
      <c r="A243" s="96" t="s">
        <v>446</v>
      </c>
      <c r="B243" s="97" t="s">
        <v>447</v>
      </c>
      <c r="C243" s="98"/>
    </row>
    <row r="244" spans="1:3">
      <c r="A244" s="99" t="s">
        <v>448</v>
      </c>
      <c r="B244" s="100" t="s">
        <v>449</v>
      </c>
      <c r="C244" s="98"/>
    </row>
    <row r="245" spans="1:3">
      <c r="A245" s="99" t="s">
        <v>450</v>
      </c>
      <c r="B245" s="100" t="s">
        <v>451</v>
      </c>
      <c r="C245" s="98"/>
    </row>
    <row r="246" spans="1:3">
      <c r="A246" s="99" t="s">
        <v>452</v>
      </c>
      <c r="B246" s="100" t="s">
        <v>453</v>
      </c>
      <c r="C246" s="98"/>
    </row>
    <row r="247" spans="1:3">
      <c r="A247" s="96" t="s">
        <v>454</v>
      </c>
      <c r="B247" s="97" t="s">
        <v>455</v>
      </c>
      <c r="C247" s="98"/>
    </row>
    <row r="248" spans="1:3">
      <c r="A248" s="99" t="s">
        <v>456</v>
      </c>
      <c r="B248" s="100" t="s">
        <v>457</v>
      </c>
      <c r="C248" s="98"/>
    </row>
    <row r="249" spans="1:3">
      <c r="A249" s="96" t="s">
        <v>458</v>
      </c>
      <c r="B249" s="97" t="s">
        <v>459</v>
      </c>
      <c r="C249" s="98"/>
    </row>
    <row r="250" spans="1:3">
      <c r="A250" s="99" t="s">
        <v>460</v>
      </c>
      <c r="B250" s="100" t="s">
        <v>461</v>
      </c>
      <c r="C250" s="98"/>
    </row>
    <row r="251" spans="1:3">
      <c r="A251" s="99" t="s">
        <v>462</v>
      </c>
      <c r="B251" s="100" t="s">
        <v>463</v>
      </c>
      <c r="C251" s="98"/>
    </row>
    <row r="252" spans="1:3">
      <c r="A252" s="96" t="s">
        <v>464</v>
      </c>
      <c r="B252" s="97" t="s">
        <v>465</v>
      </c>
      <c r="C252" s="98">
        <f>SUM(C253:C255)</f>
        <v>450.90179999999998</v>
      </c>
    </row>
    <row r="253" spans="1:3">
      <c r="A253" s="99" t="s">
        <v>466</v>
      </c>
      <c r="B253" s="100" t="s">
        <v>467</v>
      </c>
      <c r="C253" s="101">
        <v>159.38319999999999</v>
      </c>
    </row>
    <row r="254" spans="1:3">
      <c r="A254" s="99" t="s">
        <v>468</v>
      </c>
      <c r="B254" s="100" t="s">
        <v>469</v>
      </c>
      <c r="C254" s="101">
        <v>291.51859999999999</v>
      </c>
    </row>
    <row r="255" spans="1:3">
      <c r="A255" s="99" t="s">
        <v>470</v>
      </c>
      <c r="B255" s="100" t="s">
        <v>471</v>
      </c>
      <c r="C255" s="98"/>
    </row>
    <row r="256" spans="1:3">
      <c r="A256" s="96" t="s">
        <v>472</v>
      </c>
      <c r="B256" s="97" t="s">
        <v>473</v>
      </c>
      <c r="C256" s="98"/>
    </row>
    <row r="257" spans="1:3">
      <c r="A257" s="99" t="s">
        <v>474</v>
      </c>
      <c r="B257" s="100" t="s">
        <v>475</v>
      </c>
      <c r="C257" s="98"/>
    </row>
    <row r="258" spans="1:3">
      <c r="A258" s="96" t="s">
        <v>476</v>
      </c>
      <c r="B258" s="97" t="s">
        <v>477</v>
      </c>
      <c r="C258" s="98">
        <f>SUM(C259)</f>
        <v>2516.1</v>
      </c>
    </row>
    <row r="259" spans="1:3">
      <c r="A259" s="99" t="s">
        <v>478</v>
      </c>
      <c r="B259" s="100" t="s">
        <v>479</v>
      </c>
      <c r="C259" s="101">
        <v>2516.1</v>
      </c>
    </row>
    <row r="260" spans="1:3">
      <c r="A260" s="96" t="s">
        <v>480</v>
      </c>
      <c r="B260" s="97" t="s">
        <v>481</v>
      </c>
      <c r="C260" s="98">
        <f>SUM(C261,C265,C269,C272,C276,C283)</f>
        <v>3488.6761999999999</v>
      </c>
    </row>
    <row r="261" spans="1:3">
      <c r="A261" s="96" t="s">
        <v>482</v>
      </c>
      <c r="B261" s="97" t="s">
        <v>483</v>
      </c>
      <c r="C261" s="98">
        <f>SUM(C262:C264)</f>
        <v>367.93959999999998</v>
      </c>
    </row>
    <row r="262" spans="1:3">
      <c r="A262" s="99" t="s">
        <v>484</v>
      </c>
      <c r="B262" s="100" t="s">
        <v>66</v>
      </c>
      <c r="C262" s="101">
        <v>316.13959999999997</v>
      </c>
    </row>
    <row r="263" spans="1:3">
      <c r="A263" s="99" t="s">
        <v>485</v>
      </c>
      <c r="B263" s="100" t="s">
        <v>68</v>
      </c>
      <c r="C263" s="101">
        <v>13</v>
      </c>
    </row>
    <row r="264" spans="1:3">
      <c r="A264" s="99" t="s">
        <v>486</v>
      </c>
      <c r="B264" s="100" t="s">
        <v>487</v>
      </c>
      <c r="C264" s="101">
        <v>38.799999999999997</v>
      </c>
    </row>
    <row r="265" spans="1:3">
      <c r="A265" s="96" t="s">
        <v>488</v>
      </c>
      <c r="B265" s="97" t="s">
        <v>489</v>
      </c>
      <c r="C265" s="98">
        <f>SUM(C266:C268)</f>
        <v>120</v>
      </c>
    </row>
    <row r="266" spans="1:3">
      <c r="A266" s="99" t="s">
        <v>490</v>
      </c>
      <c r="B266" s="100" t="s">
        <v>491</v>
      </c>
      <c r="C266" s="101">
        <v>100</v>
      </c>
    </row>
    <row r="267" spans="1:3">
      <c r="A267" s="99" t="s">
        <v>492</v>
      </c>
      <c r="B267" s="100" t="s">
        <v>493</v>
      </c>
      <c r="C267" s="103">
        <v>20</v>
      </c>
    </row>
    <row r="268" spans="1:3">
      <c r="A268" s="99" t="s">
        <v>494</v>
      </c>
      <c r="B268" s="100" t="s">
        <v>495</v>
      </c>
      <c r="C268" s="98"/>
    </row>
    <row r="269" spans="1:3">
      <c r="A269" s="96" t="s">
        <v>496</v>
      </c>
      <c r="B269" s="97" t="s">
        <v>497</v>
      </c>
      <c r="C269" s="98">
        <f>SUM(C270:C271)</f>
        <v>130</v>
      </c>
    </row>
    <row r="270" spans="1:3">
      <c r="A270" s="99" t="s">
        <v>498</v>
      </c>
      <c r="B270" s="100" t="s">
        <v>499</v>
      </c>
      <c r="C270" s="101">
        <v>130</v>
      </c>
    </row>
    <row r="271" spans="1:3">
      <c r="A271" s="99" t="s">
        <v>500</v>
      </c>
      <c r="B271" s="100" t="s">
        <v>501</v>
      </c>
      <c r="C271" s="98"/>
    </row>
    <row r="272" spans="1:3">
      <c r="A272" s="96" t="s">
        <v>502</v>
      </c>
      <c r="B272" s="97" t="s">
        <v>503</v>
      </c>
      <c r="C272" s="98"/>
    </row>
    <row r="273" spans="1:3">
      <c r="A273" s="99" t="s">
        <v>504</v>
      </c>
      <c r="B273" s="100" t="s">
        <v>505</v>
      </c>
      <c r="C273" s="98"/>
    </row>
    <row r="274" spans="1:3">
      <c r="A274" s="99" t="s">
        <v>506</v>
      </c>
      <c r="B274" s="100" t="s">
        <v>507</v>
      </c>
      <c r="C274" s="98"/>
    </row>
    <row r="275" spans="1:3">
      <c r="A275" s="99" t="s">
        <v>508</v>
      </c>
      <c r="B275" s="100" t="s">
        <v>509</v>
      </c>
      <c r="C275" s="98"/>
    </row>
    <row r="276" spans="1:3">
      <c r="A276" s="96" t="s">
        <v>510</v>
      </c>
      <c r="B276" s="97" t="s">
        <v>511</v>
      </c>
      <c r="C276" s="98">
        <f>SUM(C277:C282)</f>
        <v>140.73660000000001</v>
      </c>
    </row>
    <row r="277" spans="1:3">
      <c r="A277" s="99" t="s">
        <v>512</v>
      </c>
      <c r="B277" s="100" t="s">
        <v>513</v>
      </c>
      <c r="C277" s="101">
        <v>100.7366</v>
      </c>
    </row>
    <row r="278" spans="1:3">
      <c r="A278" s="99" t="s">
        <v>514</v>
      </c>
      <c r="B278" s="100" t="s">
        <v>515</v>
      </c>
      <c r="C278" s="101">
        <v>40</v>
      </c>
    </row>
    <row r="279" spans="1:3">
      <c r="A279" s="99" t="s">
        <v>516</v>
      </c>
      <c r="B279" s="100" t="s">
        <v>517</v>
      </c>
      <c r="C279" s="98"/>
    </row>
    <row r="280" spans="1:3">
      <c r="A280" s="99" t="s">
        <v>518</v>
      </c>
      <c r="B280" s="100" t="s">
        <v>519</v>
      </c>
      <c r="C280" s="98"/>
    </row>
    <row r="281" spans="1:3">
      <c r="A281" s="99" t="s">
        <v>520</v>
      </c>
      <c r="B281" s="100" t="s">
        <v>521</v>
      </c>
      <c r="C281" s="98"/>
    </row>
    <row r="282" spans="1:3">
      <c r="A282" s="99" t="s">
        <v>522</v>
      </c>
      <c r="B282" s="100" t="s">
        <v>523</v>
      </c>
      <c r="C282" s="98"/>
    </row>
    <row r="283" spans="1:3">
      <c r="A283" s="96" t="s">
        <v>524</v>
      </c>
      <c r="B283" s="97" t="s">
        <v>525</v>
      </c>
      <c r="C283" s="98">
        <f>SUM(C284:C285)</f>
        <v>2730</v>
      </c>
    </row>
    <row r="284" spans="1:3">
      <c r="A284" s="99" t="s">
        <v>526</v>
      </c>
      <c r="B284" s="100" t="s">
        <v>527</v>
      </c>
      <c r="C284" s="101">
        <v>500</v>
      </c>
    </row>
    <row r="285" spans="1:3">
      <c r="A285" s="99" t="s">
        <v>528</v>
      </c>
      <c r="B285" s="100" t="s">
        <v>529</v>
      </c>
      <c r="C285" s="101">
        <v>2230</v>
      </c>
    </row>
    <row r="286" spans="1:3">
      <c r="A286" s="96" t="s">
        <v>530</v>
      </c>
      <c r="B286" s="97" t="s">
        <v>531</v>
      </c>
      <c r="C286" s="98">
        <v>2725</v>
      </c>
    </row>
    <row r="287" spans="1:3">
      <c r="A287" s="96" t="s">
        <v>532</v>
      </c>
      <c r="B287" s="97" t="s">
        <v>533</v>
      </c>
      <c r="C287" s="98">
        <f>SUM(C288:C298)</f>
        <v>2066.2737000000002</v>
      </c>
    </row>
    <row r="288" spans="1:3">
      <c r="A288" s="99" t="s">
        <v>534</v>
      </c>
      <c r="B288" s="100" t="s">
        <v>66</v>
      </c>
      <c r="C288" s="101">
        <v>254.88679999999999</v>
      </c>
    </row>
    <row r="289" spans="1:3">
      <c r="A289" s="99" t="s">
        <v>535</v>
      </c>
      <c r="B289" s="100" t="s">
        <v>68</v>
      </c>
      <c r="C289" s="101">
        <v>85.76</v>
      </c>
    </row>
    <row r="290" spans="1:3">
      <c r="A290" s="99" t="s">
        <v>536</v>
      </c>
      <c r="B290" s="100" t="s">
        <v>70</v>
      </c>
      <c r="C290" s="101">
        <v>16.975000000000001</v>
      </c>
    </row>
    <row r="291" spans="1:3">
      <c r="A291" s="99" t="s">
        <v>537</v>
      </c>
      <c r="B291" s="100" t="s">
        <v>538</v>
      </c>
      <c r="C291" s="101">
        <v>150.87139999999999</v>
      </c>
    </row>
    <row r="292" spans="1:3">
      <c r="A292" s="99" t="s">
        <v>539</v>
      </c>
      <c r="B292" s="100" t="s">
        <v>540</v>
      </c>
      <c r="C292" s="101">
        <v>157.5</v>
      </c>
    </row>
    <row r="293" spans="1:3">
      <c r="A293" s="99" t="s">
        <v>541</v>
      </c>
      <c r="B293" s="100" t="s">
        <v>542</v>
      </c>
      <c r="C293" s="98"/>
    </row>
    <row r="294" spans="1:3">
      <c r="A294" s="99" t="s">
        <v>543</v>
      </c>
      <c r="B294" s="100" t="s">
        <v>544</v>
      </c>
      <c r="C294" s="101">
        <v>577.08749999999998</v>
      </c>
    </row>
    <row r="295" spans="1:3">
      <c r="A295" s="99" t="s">
        <v>545</v>
      </c>
      <c r="B295" s="100" t="s">
        <v>546</v>
      </c>
      <c r="C295" s="98"/>
    </row>
    <row r="296" spans="1:3">
      <c r="A296" s="99" t="s">
        <v>547</v>
      </c>
      <c r="B296" s="100" t="s">
        <v>548</v>
      </c>
      <c r="C296" s="98"/>
    </row>
    <row r="297" spans="1:3">
      <c r="A297" s="99" t="s">
        <v>549</v>
      </c>
      <c r="B297" s="100" t="s">
        <v>550</v>
      </c>
      <c r="C297" s="101">
        <v>160.19300000000001</v>
      </c>
    </row>
    <row r="298" spans="1:3">
      <c r="A298" s="99" t="s">
        <v>551</v>
      </c>
      <c r="B298" s="100" t="s">
        <v>552</v>
      </c>
      <c r="C298" s="101">
        <v>663</v>
      </c>
    </row>
    <row r="299" spans="1:3">
      <c r="A299" s="96" t="s">
        <v>553</v>
      </c>
      <c r="B299" s="97" t="s">
        <v>554</v>
      </c>
      <c r="C299" s="98"/>
    </row>
    <row r="300" spans="1:3">
      <c r="A300" s="99" t="s">
        <v>555</v>
      </c>
      <c r="B300" s="100" t="s">
        <v>556</v>
      </c>
      <c r="C300" s="98"/>
    </row>
    <row r="301" spans="1:3">
      <c r="A301" s="99" t="s">
        <v>557</v>
      </c>
      <c r="B301" s="100" t="s">
        <v>558</v>
      </c>
      <c r="C301" s="98"/>
    </row>
    <row r="302" spans="1:3">
      <c r="A302" s="99" t="s">
        <v>559</v>
      </c>
      <c r="B302" s="100" t="s">
        <v>560</v>
      </c>
      <c r="C302" s="98"/>
    </row>
    <row r="303" spans="1:3">
      <c r="A303" s="96" t="s">
        <v>561</v>
      </c>
      <c r="B303" s="97" t="s">
        <v>562</v>
      </c>
      <c r="C303" s="98">
        <f>SUM(C304:C312)</f>
        <v>265.55860000000001</v>
      </c>
    </row>
    <row r="304" spans="1:3">
      <c r="A304" s="99" t="s">
        <v>563</v>
      </c>
      <c r="B304" s="100" t="s">
        <v>66</v>
      </c>
      <c r="C304" s="101">
        <v>101.4329</v>
      </c>
    </row>
    <row r="305" spans="1:3">
      <c r="A305" s="99" t="s">
        <v>564</v>
      </c>
      <c r="B305" s="100" t="s">
        <v>70</v>
      </c>
      <c r="C305" s="101">
        <v>8.7370999999999999</v>
      </c>
    </row>
    <row r="306" spans="1:3">
      <c r="A306" s="99" t="s">
        <v>565</v>
      </c>
      <c r="B306" s="100" t="s">
        <v>566</v>
      </c>
      <c r="C306" s="98"/>
    </row>
    <row r="307" spans="1:3">
      <c r="A307" s="99" t="s">
        <v>567</v>
      </c>
      <c r="B307" s="100" t="s">
        <v>568</v>
      </c>
      <c r="C307" s="101">
        <v>50</v>
      </c>
    </row>
    <row r="308" spans="1:3">
      <c r="A308" s="99" t="s">
        <v>569</v>
      </c>
      <c r="B308" s="100" t="s">
        <v>570</v>
      </c>
      <c r="C308" s="98"/>
    </row>
    <row r="309" spans="1:3">
      <c r="A309" s="99" t="s">
        <v>571</v>
      </c>
      <c r="B309" s="100" t="s">
        <v>572</v>
      </c>
      <c r="C309" s="101">
        <v>28</v>
      </c>
    </row>
    <row r="310" spans="1:3">
      <c r="A310" s="99" t="s">
        <v>573</v>
      </c>
      <c r="B310" s="100" t="s">
        <v>574</v>
      </c>
      <c r="C310" s="101">
        <v>51.388599999999997</v>
      </c>
    </row>
    <row r="311" spans="1:3">
      <c r="A311" s="99" t="s">
        <v>575</v>
      </c>
      <c r="B311" s="100" t="s">
        <v>576</v>
      </c>
      <c r="C311" s="98"/>
    </row>
    <row r="312" spans="1:3">
      <c r="A312" s="99" t="s">
        <v>577</v>
      </c>
      <c r="B312" s="100" t="s">
        <v>578</v>
      </c>
      <c r="C312" s="101">
        <v>26</v>
      </c>
    </row>
    <row r="313" spans="1:3">
      <c r="A313" s="96" t="s">
        <v>579</v>
      </c>
      <c r="B313" s="97" t="s">
        <v>580</v>
      </c>
      <c r="C313" s="98">
        <f>SUM(C314:C316)</f>
        <v>81</v>
      </c>
    </row>
    <row r="314" spans="1:3">
      <c r="A314" s="99" t="s">
        <v>581</v>
      </c>
      <c r="B314" s="100" t="s">
        <v>68</v>
      </c>
      <c r="C314" s="98"/>
    </row>
    <row r="315" spans="1:3">
      <c r="A315" s="99" t="s">
        <v>582</v>
      </c>
      <c r="B315" s="100" t="s">
        <v>583</v>
      </c>
      <c r="C315" s="101">
        <v>1</v>
      </c>
    </row>
    <row r="316" spans="1:3">
      <c r="A316" s="99" t="s">
        <v>584</v>
      </c>
      <c r="B316" s="100" t="s">
        <v>585</v>
      </c>
      <c r="C316" s="102">
        <v>80</v>
      </c>
    </row>
    <row r="317" spans="1:3">
      <c r="A317" s="99" t="s">
        <v>586</v>
      </c>
      <c r="B317" s="97" t="s">
        <v>587</v>
      </c>
      <c r="C317" s="98">
        <f>SUM(C318:C319)</f>
        <v>312.9837</v>
      </c>
    </row>
    <row r="318" spans="1:3">
      <c r="A318" s="99" t="s">
        <v>588</v>
      </c>
      <c r="B318" s="100" t="s">
        <v>589</v>
      </c>
      <c r="C318" s="102">
        <v>312.9837</v>
      </c>
    </row>
    <row r="319" spans="1:3">
      <c r="A319" s="99" t="s">
        <v>590</v>
      </c>
      <c r="B319" s="100" t="s">
        <v>591</v>
      </c>
      <c r="C319" s="98"/>
    </row>
    <row r="320" spans="1:3">
      <c r="A320" s="96" t="s">
        <v>592</v>
      </c>
      <c r="B320" s="97" t="s">
        <v>593</v>
      </c>
      <c r="C320" s="98">
        <f>SUM(C321,C333,C343,C348,C351,C359,C364,C370,C379,C381,C383,C386,C389,C394,C397,C400,C392)</f>
        <v>24850.631299280001</v>
      </c>
    </row>
    <row r="321" spans="1:250">
      <c r="A321" s="96" t="s">
        <v>594</v>
      </c>
      <c r="B321" s="97" t="s">
        <v>595</v>
      </c>
      <c r="C321" s="98">
        <f>SUM(C322:C332)</f>
        <v>1447.3578</v>
      </c>
    </row>
    <row r="322" spans="1:250">
      <c r="A322" s="99" t="s">
        <v>596</v>
      </c>
      <c r="B322" s="100" t="s">
        <v>66</v>
      </c>
      <c r="C322" s="103">
        <v>333.37529999999998</v>
      </c>
    </row>
    <row r="323" spans="1:250">
      <c r="A323" s="99" t="s">
        <v>597</v>
      </c>
      <c r="B323" s="100" t="s">
        <v>68</v>
      </c>
      <c r="C323" s="98"/>
    </row>
    <row r="324" spans="1:250">
      <c r="A324" s="99" t="s">
        <v>598</v>
      </c>
      <c r="B324" s="100" t="s">
        <v>70</v>
      </c>
      <c r="C324" s="103">
        <v>482.85169999999999</v>
      </c>
    </row>
    <row r="325" spans="1:250">
      <c r="A325" s="99" t="s">
        <v>599</v>
      </c>
      <c r="B325" s="100" t="s">
        <v>600</v>
      </c>
      <c r="C325" s="103">
        <v>140.4649</v>
      </c>
    </row>
    <row r="326" spans="1:250">
      <c r="A326" s="99" t="s">
        <v>601</v>
      </c>
      <c r="B326" s="100" t="s">
        <v>602</v>
      </c>
      <c r="C326" s="98"/>
    </row>
    <row r="327" spans="1:250">
      <c r="A327" s="99" t="s">
        <v>603</v>
      </c>
      <c r="B327" s="100" t="s">
        <v>604</v>
      </c>
      <c r="C327" s="103">
        <v>50</v>
      </c>
    </row>
    <row r="328" spans="1:250" s="84" customFormat="1">
      <c r="A328" s="99" t="s">
        <v>605</v>
      </c>
      <c r="B328" s="100" t="s">
        <v>606</v>
      </c>
      <c r="C328" s="98"/>
      <c r="D328" s="86"/>
      <c r="E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Z328" s="86"/>
      <c r="AA328" s="86"/>
      <c r="AB328" s="86"/>
      <c r="AC328" s="86"/>
      <c r="AD328" s="86"/>
      <c r="AE328" s="86"/>
      <c r="AF328" s="86"/>
      <c r="AG328" s="86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  <c r="AV328" s="86"/>
      <c r="AW328" s="86"/>
      <c r="AX328" s="86"/>
      <c r="AY328" s="86"/>
      <c r="AZ328" s="86"/>
      <c r="BA328" s="86"/>
      <c r="BB328" s="86"/>
      <c r="BC328" s="86"/>
      <c r="BD328" s="86"/>
      <c r="BE328" s="86"/>
      <c r="BF328" s="86"/>
      <c r="BG328" s="86"/>
      <c r="BH328" s="86"/>
      <c r="BI328" s="86"/>
      <c r="BJ328" s="86"/>
      <c r="BK328" s="86"/>
      <c r="BL328" s="86"/>
      <c r="BM328" s="86"/>
      <c r="BN328" s="86"/>
      <c r="BO328" s="86"/>
      <c r="BP328" s="86"/>
      <c r="BQ328" s="86"/>
      <c r="BR328" s="86"/>
      <c r="BS328" s="86"/>
      <c r="BT328" s="86"/>
      <c r="BU328" s="86"/>
      <c r="BV328" s="86"/>
      <c r="BW328" s="86"/>
      <c r="BX328" s="86"/>
      <c r="BY328" s="86"/>
      <c r="BZ328" s="86"/>
      <c r="CA328" s="86"/>
      <c r="CB328" s="86"/>
      <c r="CC328" s="86"/>
      <c r="CD328" s="86"/>
      <c r="CE328" s="86"/>
      <c r="CF328" s="86"/>
      <c r="CG328" s="86"/>
      <c r="CH328" s="86"/>
      <c r="CI328" s="86"/>
      <c r="CJ328" s="86"/>
      <c r="CK328" s="86"/>
      <c r="CL328" s="86"/>
      <c r="CM328" s="86"/>
      <c r="CN328" s="86"/>
      <c r="CO328" s="86"/>
      <c r="CP328" s="86"/>
      <c r="CQ328" s="86"/>
      <c r="CR328" s="86"/>
      <c r="CS328" s="86"/>
      <c r="CT328" s="86"/>
      <c r="CU328" s="86"/>
      <c r="CV328" s="86"/>
      <c r="CW328" s="86"/>
      <c r="CX328" s="86"/>
      <c r="CY328" s="86"/>
      <c r="CZ328" s="86"/>
      <c r="DA328" s="86"/>
      <c r="DB328" s="86"/>
      <c r="DC328" s="86"/>
      <c r="DD328" s="86"/>
      <c r="DE328" s="86"/>
      <c r="DF328" s="86"/>
      <c r="DG328" s="86"/>
      <c r="DH328" s="86"/>
      <c r="DI328" s="86"/>
      <c r="DJ328" s="86"/>
      <c r="DK328" s="86"/>
      <c r="DL328" s="86"/>
      <c r="DM328" s="86"/>
      <c r="DN328" s="86"/>
      <c r="DO328" s="86"/>
      <c r="DP328" s="86"/>
      <c r="DQ328" s="86"/>
      <c r="DR328" s="86"/>
      <c r="DS328" s="86"/>
      <c r="DT328" s="86"/>
      <c r="DU328" s="86"/>
      <c r="DV328" s="86"/>
      <c r="DW328" s="86"/>
      <c r="DX328" s="86"/>
      <c r="DY328" s="86"/>
      <c r="DZ328" s="86"/>
      <c r="EA328" s="86"/>
      <c r="EB328" s="86"/>
      <c r="EC328" s="86"/>
      <c r="ED328" s="86"/>
      <c r="EE328" s="86"/>
      <c r="EF328" s="86"/>
      <c r="EG328" s="86"/>
      <c r="EH328" s="86"/>
      <c r="EI328" s="86"/>
      <c r="EJ328" s="86"/>
      <c r="EK328" s="86"/>
      <c r="EL328" s="86"/>
      <c r="EM328" s="86"/>
      <c r="EN328" s="86"/>
      <c r="EO328" s="86"/>
      <c r="EP328" s="86"/>
      <c r="EQ328" s="86"/>
      <c r="ER328" s="86"/>
      <c r="ES328" s="86"/>
      <c r="ET328" s="86"/>
      <c r="EU328" s="86"/>
      <c r="EV328" s="86"/>
      <c r="EW328" s="86"/>
      <c r="EX328" s="86"/>
      <c r="EY328" s="86"/>
      <c r="EZ328" s="86"/>
      <c r="FA328" s="86"/>
      <c r="FB328" s="86"/>
      <c r="FC328" s="86"/>
      <c r="FD328" s="86"/>
      <c r="FE328" s="86"/>
      <c r="FF328" s="86"/>
      <c r="FG328" s="86"/>
      <c r="FH328" s="86"/>
      <c r="FI328" s="86"/>
      <c r="FJ328" s="86"/>
      <c r="FK328" s="86"/>
      <c r="FL328" s="86"/>
      <c r="FM328" s="86"/>
      <c r="FN328" s="86"/>
      <c r="FO328" s="86"/>
      <c r="FP328" s="86"/>
      <c r="FQ328" s="86"/>
      <c r="FR328" s="86"/>
      <c r="FS328" s="86"/>
      <c r="FT328" s="86"/>
      <c r="FU328" s="86"/>
      <c r="FV328" s="86"/>
      <c r="FW328" s="86"/>
      <c r="FX328" s="86"/>
      <c r="FY328" s="86"/>
      <c r="FZ328" s="86"/>
      <c r="GA328" s="86"/>
      <c r="GB328" s="86"/>
      <c r="GC328" s="86"/>
      <c r="GD328" s="86"/>
      <c r="GE328" s="86"/>
      <c r="GF328" s="86"/>
      <c r="GG328" s="86"/>
      <c r="GH328" s="86"/>
      <c r="GI328" s="86"/>
      <c r="GJ328" s="86"/>
      <c r="GK328" s="86"/>
      <c r="GL328" s="86"/>
      <c r="GM328" s="86"/>
      <c r="GN328" s="86"/>
      <c r="GO328" s="86"/>
      <c r="GP328" s="86"/>
      <c r="GQ328" s="86"/>
      <c r="GR328" s="86"/>
      <c r="GS328" s="86"/>
      <c r="GT328" s="86"/>
      <c r="GU328" s="86"/>
      <c r="GV328" s="86"/>
      <c r="GW328" s="86"/>
      <c r="GX328" s="86"/>
      <c r="GY328" s="86"/>
      <c r="GZ328" s="86"/>
      <c r="HA328" s="86"/>
      <c r="HB328" s="86"/>
      <c r="HC328" s="86"/>
      <c r="HD328" s="86"/>
      <c r="HE328" s="86"/>
      <c r="HF328" s="86"/>
      <c r="HG328" s="86"/>
      <c r="HH328" s="86"/>
      <c r="HI328" s="86"/>
      <c r="HJ328" s="86"/>
      <c r="HK328" s="86"/>
      <c r="HL328" s="86"/>
      <c r="HM328" s="86"/>
      <c r="HN328" s="86"/>
      <c r="HO328" s="86"/>
      <c r="HP328" s="86"/>
      <c r="HQ328" s="86"/>
      <c r="HR328" s="86"/>
      <c r="HS328" s="86"/>
      <c r="HT328" s="86"/>
      <c r="HU328" s="86"/>
      <c r="HV328" s="86"/>
      <c r="HW328" s="86"/>
      <c r="HX328" s="86"/>
      <c r="HY328" s="86"/>
      <c r="HZ328" s="86"/>
      <c r="IA328" s="86"/>
      <c r="IB328" s="86"/>
      <c r="IC328" s="86"/>
      <c r="ID328" s="86"/>
      <c r="IE328" s="86"/>
      <c r="IF328" s="86"/>
      <c r="IG328" s="86"/>
      <c r="IH328" s="86"/>
      <c r="II328" s="86"/>
      <c r="IJ328" s="86"/>
      <c r="IK328" s="86"/>
      <c r="IL328" s="86"/>
      <c r="IM328" s="86"/>
      <c r="IN328" s="86"/>
      <c r="IO328" s="86"/>
      <c r="IP328" s="86"/>
    </row>
    <row r="329" spans="1:250">
      <c r="A329" s="99" t="s">
        <v>607</v>
      </c>
      <c r="B329" s="100" t="s">
        <v>608</v>
      </c>
      <c r="C329" s="98"/>
    </row>
    <row r="330" spans="1:250">
      <c r="A330" s="99" t="s">
        <v>609</v>
      </c>
      <c r="B330" s="100" t="s">
        <v>610</v>
      </c>
      <c r="C330" s="103">
        <v>409.61529999999999</v>
      </c>
    </row>
    <row r="331" spans="1:250">
      <c r="A331" s="99" t="s">
        <v>611</v>
      </c>
      <c r="B331" s="100" t="s">
        <v>612</v>
      </c>
      <c r="C331" s="103">
        <v>31.050599999999999</v>
      </c>
    </row>
    <row r="332" spans="1:250">
      <c r="A332" s="99" t="s">
        <v>613</v>
      </c>
      <c r="B332" s="100" t="s">
        <v>614</v>
      </c>
      <c r="C332" s="98"/>
    </row>
    <row r="333" spans="1:250">
      <c r="A333" s="96" t="s">
        <v>615</v>
      </c>
      <c r="B333" s="97" t="s">
        <v>616</v>
      </c>
      <c r="C333" s="98">
        <f>SUM(C334:C342)</f>
        <v>748.76301999999998</v>
      </c>
    </row>
    <row r="334" spans="1:250">
      <c r="A334" s="99" t="s">
        <v>617</v>
      </c>
      <c r="B334" s="100" t="s">
        <v>66</v>
      </c>
      <c r="C334" s="103">
        <v>186.72970000000001</v>
      </c>
    </row>
    <row r="335" spans="1:250">
      <c r="A335" s="99" t="s">
        <v>618</v>
      </c>
      <c r="B335" s="100" t="s">
        <v>68</v>
      </c>
      <c r="C335" s="103">
        <v>3</v>
      </c>
    </row>
    <row r="336" spans="1:250">
      <c r="A336" s="99" t="s">
        <v>619</v>
      </c>
      <c r="B336" s="100" t="s">
        <v>70</v>
      </c>
      <c r="C336" s="103">
        <v>64.567920000000001</v>
      </c>
    </row>
    <row r="337" spans="1:3">
      <c r="A337" s="99" t="s">
        <v>620</v>
      </c>
      <c r="B337" s="100" t="s">
        <v>621</v>
      </c>
      <c r="C337" s="103">
        <v>90.9</v>
      </c>
    </row>
    <row r="338" spans="1:3">
      <c r="A338" s="99" t="s">
        <v>622</v>
      </c>
      <c r="B338" s="100" t="s">
        <v>623</v>
      </c>
      <c r="C338" s="103">
        <v>18.176200000000001</v>
      </c>
    </row>
    <row r="339" spans="1:3">
      <c r="A339" s="99" t="s">
        <v>624</v>
      </c>
      <c r="B339" s="100" t="s">
        <v>625</v>
      </c>
      <c r="C339" s="98"/>
    </row>
    <row r="340" spans="1:3">
      <c r="A340" s="99" t="s">
        <v>626</v>
      </c>
      <c r="B340" s="100" t="s">
        <v>627</v>
      </c>
      <c r="C340" s="103">
        <v>80</v>
      </c>
    </row>
    <row r="341" spans="1:3">
      <c r="A341" s="99" t="s">
        <v>628</v>
      </c>
      <c r="B341" s="100" t="s">
        <v>629</v>
      </c>
      <c r="C341" s="103">
        <v>201.37469999999999</v>
      </c>
    </row>
    <row r="342" spans="1:3">
      <c r="A342" s="99" t="s">
        <v>630</v>
      </c>
      <c r="B342" s="100" t="s">
        <v>631</v>
      </c>
      <c r="C342" s="103">
        <v>104.0145</v>
      </c>
    </row>
    <row r="343" spans="1:3">
      <c r="A343" s="96" t="s">
        <v>632</v>
      </c>
      <c r="B343" s="97" t="s">
        <v>633</v>
      </c>
      <c r="C343" s="98">
        <f>SUM(C344:C347)</f>
        <v>14670.864659999999</v>
      </c>
    </row>
    <row r="344" spans="1:3">
      <c r="A344" s="99" t="s">
        <v>634</v>
      </c>
      <c r="B344" s="100" t="s">
        <v>635</v>
      </c>
      <c r="C344" s="103">
        <v>1747.9876300000001</v>
      </c>
    </row>
    <row r="345" spans="1:3">
      <c r="A345" s="99" t="s">
        <v>636</v>
      </c>
      <c r="B345" s="100" t="s">
        <v>637</v>
      </c>
      <c r="C345" s="103">
        <v>2135.1275420000002</v>
      </c>
    </row>
    <row r="346" spans="1:3">
      <c r="A346" s="99" t="s">
        <v>638</v>
      </c>
      <c r="B346" s="100" t="s">
        <v>639</v>
      </c>
      <c r="C346" s="103">
        <v>10643.961600000001</v>
      </c>
    </row>
    <row r="347" spans="1:3">
      <c r="A347" s="99" t="s">
        <v>640</v>
      </c>
      <c r="B347" s="100" t="s">
        <v>641</v>
      </c>
      <c r="C347" s="103">
        <v>143.78788800000001</v>
      </c>
    </row>
    <row r="348" spans="1:3">
      <c r="A348" s="96" t="s">
        <v>642</v>
      </c>
      <c r="B348" s="97" t="s">
        <v>643</v>
      </c>
      <c r="C348" s="98">
        <f>SUM(C349:C350)</f>
        <v>557.6</v>
      </c>
    </row>
    <row r="349" spans="1:3">
      <c r="A349" s="99" t="s">
        <v>644</v>
      </c>
      <c r="B349" s="100" t="s">
        <v>645</v>
      </c>
      <c r="C349" s="98"/>
    </row>
    <row r="350" spans="1:3">
      <c r="A350" s="99" t="s">
        <v>646</v>
      </c>
      <c r="B350" s="100" t="s">
        <v>647</v>
      </c>
      <c r="C350" s="103">
        <v>557.6</v>
      </c>
    </row>
    <row r="351" spans="1:3">
      <c r="A351" s="96" t="s">
        <v>648</v>
      </c>
      <c r="B351" s="97" t="s">
        <v>649</v>
      </c>
      <c r="C351" s="98">
        <f>SUM(C352:C358)</f>
        <v>1098.3552999999999</v>
      </c>
    </row>
    <row r="352" spans="1:3">
      <c r="A352" s="99" t="s">
        <v>650</v>
      </c>
      <c r="B352" s="100" t="s">
        <v>651</v>
      </c>
      <c r="C352" s="103">
        <v>450</v>
      </c>
    </row>
    <row r="353" spans="1:250">
      <c r="A353" s="99" t="s">
        <v>652</v>
      </c>
      <c r="B353" s="100" t="s">
        <v>653</v>
      </c>
      <c r="C353" s="103">
        <v>3.5777999999999999</v>
      </c>
    </row>
    <row r="354" spans="1:250">
      <c r="A354" s="99" t="s">
        <v>654</v>
      </c>
      <c r="B354" s="100" t="s">
        <v>655</v>
      </c>
      <c r="C354" s="103">
        <v>19.779199999999999</v>
      </c>
    </row>
    <row r="355" spans="1:250">
      <c r="A355" s="99" t="s">
        <v>656</v>
      </c>
      <c r="B355" s="100" t="s">
        <v>657</v>
      </c>
      <c r="C355" s="103">
        <v>112.0305</v>
      </c>
    </row>
    <row r="356" spans="1:250">
      <c r="A356" s="99" t="s">
        <v>658</v>
      </c>
      <c r="B356" s="100" t="s">
        <v>659</v>
      </c>
      <c r="C356" s="103">
        <v>409.86700000000002</v>
      </c>
    </row>
    <row r="357" spans="1:250">
      <c r="A357" s="99" t="s">
        <v>660</v>
      </c>
      <c r="B357" s="100" t="s">
        <v>661</v>
      </c>
      <c r="C357" s="103">
        <v>10.896000000000001</v>
      </c>
    </row>
    <row r="358" spans="1:250">
      <c r="A358" s="99" t="s">
        <v>662</v>
      </c>
      <c r="B358" s="100" t="s">
        <v>663</v>
      </c>
      <c r="C358" s="103">
        <v>92.204800000000006</v>
      </c>
    </row>
    <row r="359" spans="1:250">
      <c r="A359" s="96" t="s">
        <v>664</v>
      </c>
      <c r="B359" s="97" t="s">
        <v>665</v>
      </c>
      <c r="C359" s="98">
        <f>SUM(C360:C363)</f>
        <v>382.30500000000001</v>
      </c>
    </row>
    <row r="360" spans="1:250">
      <c r="A360" s="99" t="s">
        <v>666</v>
      </c>
      <c r="B360" s="97" t="s">
        <v>667</v>
      </c>
      <c r="C360" s="103">
        <v>382.30500000000001</v>
      </c>
    </row>
    <row r="361" spans="1:250">
      <c r="A361" s="99" t="s">
        <v>668</v>
      </c>
      <c r="B361" s="100" t="s">
        <v>669</v>
      </c>
      <c r="C361" s="98"/>
    </row>
    <row r="362" spans="1:250">
      <c r="A362" s="99" t="s">
        <v>670</v>
      </c>
      <c r="B362" s="100" t="s">
        <v>671</v>
      </c>
      <c r="C362" s="98"/>
    </row>
    <row r="363" spans="1:250">
      <c r="A363" s="99" t="s">
        <v>672</v>
      </c>
      <c r="B363" s="100" t="s">
        <v>673</v>
      </c>
      <c r="C363" s="98"/>
    </row>
    <row r="364" spans="1:250" s="84" customFormat="1">
      <c r="A364" s="96" t="s">
        <v>674</v>
      </c>
      <c r="B364" s="97" t="s">
        <v>675</v>
      </c>
      <c r="C364" s="98">
        <f>SUM(C365:C369)</f>
        <v>2370.0535</v>
      </c>
      <c r="D364" s="86"/>
      <c r="E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Z364" s="86"/>
      <c r="AA364" s="86"/>
      <c r="AB364" s="86"/>
      <c r="AC364" s="86"/>
      <c r="AD364" s="86"/>
      <c r="AE364" s="86"/>
      <c r="AF364" s="86"/>
      <c r="AG364" s="86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  <c r="AV364" s="86"/>
      <c r="AW364" s="86"/>
      <c r="AX364" s="86"/>
      <c r="AY364" s="86"/>
      <c r="AZ364" s="86"/>
      <c r="BA364" s="86"/>
      <c r="BB364" s="86"/>
      <c r="BC364" s="86"/>
      <c r="BD364" s="86"/>
      <c r="BE364" s="86"/>
      <c r="BF364" s="86"/>
      <c r="BG364" s="86"/>
      <c r="BH364" s="86"/>
      <c r="BI364" s="86"/>
      <c r="BJ364" s="86"/>
      <c r="BK364" s="86"/>
      <c r="BL364" s="86"/>
      <c r="BM364" s="86"/>
      <c r="BN364" s="86"/>
      <c r="BO364" s="86"/>
      <c r="BP364" s="86"/>
      <c r="BQ364" s="86"/>
      <c r="BR364" s="86"/>
      <c r="BS364" s="86"/>
      <c r="BT364" s="86"/>
      <c r="BU364" s="86"/>
      <c r="BV364" s="86"/>
      <c r="BW364" s="86"/>
      <c r="BX364" s="86"/>
      <c r="BY364" s="86"/>
      <c r="BZ364" s="86"/>
      <c r="CA364" s="86"/>
      <c r="CB364" s="86"/>
      <c r="CC364" s="86"/>
      <c r="CD364" s="86"/>
      <c r="CE364" s="86"/>
      <c r="CF364" s="86"/>
      <c r="CG364" s="86"/>
      <c r="CH364" s="86"/>
      <c r="CI364" s="86"/>
      <c r="CJ364" s="86"/>
      <c r="CK364" s="86"/>
      <c r="CL364" s="86"/>
      <c r="CM364" s="86"/>
      <c r="CN364" s="86"/>
      <c r="CO364" s="86"/>
      <c r="CP364" s="86"/>
      <c r="CQ364" s="86"/>
      <c r="CR364" s="86"/>
      <c r="CS364" s="86"/>
      <c r="CT364" s="86"/>
      <c r="CU364" s="86"/>
      <c r="CV364" s="86"/>
      <c r="CW364" s="86"/>
      <c r="CX364" s="86"/>
      <c r="CY364" s="86"/>
      <c r="CZ364" s="86"/>
      <c r="DA364" s="86"/>
      <c r="DB364" s="86"/>
      <c r="DC364" s="86"/>
      <c r="DD364" s="86"/>
      <c r="DE364" s="86"/>
      <c r="DF364" s="86"/>
      <c r="DG364" s="86"/>
      <c r="DH364" s="86"/>
      <c r="DI364" s="86"/>
      <c r="DJ364" s="86"/>
      <c r="DK364" s="86"/>
      <c r="DL364" s="86"/>
      <c r="DM364" s="86"/>
      <c r="DN364" s="86"/>
      <c r="DO364" s="86"/>
      <c r="DP364" s="86"/>
      <c r="DQ364" s="86"/>
      <c r="DR364" s="86"/>
      <c r="DS364" s="86"/>
      <c r="DT364" s="86"/>
      <c r="DU364" s="86"/>
      <c r="DV364" s="86"/>
      <c r="DW364" s="86"/>
      <c r="DX364" s="86"/>
      <c r="DY364" s="86"/>
      <c r="DZ364" s="86"/>
      <c r="EA364" s="86"/>
      <c r="EB364" s="86"/>
      <c r="EC364" s="86"/>
      <c r="ED364" s="86"/>
      <c r="EE364" s="86"/>
      <c r="EF364" s="86"/>
      <c r="EG364" s="86"/>
      <c r="EH364" s="86"/>
      <c r="EI364" s="86"/>
      <c r="EJ364" s="86"/>
      <c r="EK364" s="86"/>
      <c r="EL364" s="86"/>
      <c r="EM364" s="86"/>
      <c r="EN364" s="86"/>
      <c r="EO364" s="86"/>
      <c r="EP364" s="86"/>
      <c r="EQ364" s="86"/>
      <c r="ER364" s="86"/>
      <c r="ES364" s="86"/>
      <c r="ET364" s="86"/>
      <c r="EU364" s="86"/>
      <c r="EV364" s="86"/>
      <c r="EW364" s="86"/>
      <c r="EX364" s="86"/>
      <c r="EY364" s="86"/>
      <c r="EZ364" s="86"/>
      <c r="FA364" s="86"/>
      <c r="FB364" s="86"/>
      <c r="FC364" s="86"/>
      <c r="FD364" s="86"/>
      <c r="FE364" s="86"/>
      <c r="FF364" s="86"/>
      <c r="FG364" s="86"/>
      <c r="FH364" s="86"/>
      <c r="FI364" s="86"/>
      <c r="FJ364" s="86"/>
      <c r="FK364" s="86"/>
      <c r="FL364" s="86"/>
      <c r="FM364" s="86"/>
      <c r="FN364" s="86"/>
      <c r="FO364" s="86"/>
      <c r="FP364" s="86"/>
      <c r="FQ364" s="86"/>
      <c r="FR364" s="86"/>
      <c r="FS364" s="86"/>
      <c r="FT364" s="86"/>
      <c r="FU364" s="86"/>
      <c r="FV364" s="86"/>
      <c r="FW364" s="86"/>
      <c r="FX364" s="86"/>
      <c r="FY364" s="86"/>
      <c r="FZ364" s="86"/>
      <c r="GA364" s="86"/>
      <c r="GB364" s="86"/>
      <c r="GC364" s="86"/>
      <c r="GD364" s="86"/>
      <c r="GE364" s="86"/>
      <c r="GF364" s="86"/>
      <c r="GG364" s="86"/>
      <c r="GH364" s="86"/>
      <c r="GI364" s="86"/>
      <c r="GJ364" s="86"/>
      <c r="GK364" s="86"/>
      <c r="GL364" s="86"/>
      <c r="GM364" s="86"/>
      <c r="GN364" s="86"/>
      <c r="GO364" s="86"/>
      <c r="GP364" s="86"/>
      <c r="GQ364" s="86"/>
      <c r="GR364" s="86"/>
      <c r="GS364" s="86"/>
      <c r="GT364" s="86"/>
      <c r="GU364" s="86"/>
      <c r="GV364" s="86"/>
      <c r="GW364" s="86"/>
      <c r="GX364" s="86"/>
      <c r="GY364" s="86"/>
      <c r="GZ364" s="86"/>
      <c r="HA364" s="86"/>
      <c r="HB364" s="86"/>
      <c r="HC364" s="86"/>
      <c r="HD364" s="86"/>
      <c r="HE364" s="86"/>
      <c r="HF364" s="86"/>
      <c r="HG364" s="86"/>
      <c r="HH364" s="86"/>
      <c r="HI364" s="86"/>
      <c r="HJ364" s="86"/>
      <c r="HK364" s="86"/>
      <c r="HL364" s="86"/>
      <c r="HM364" s="86"/>
      <c r="HN364" s="86"/>
      <c r="HO364" s="86"/>
      <c r="HP364" s="86"/>
      <c r="HQ364" s="86"/>
      <c r="HR364" s="86"/>
      <c r="HS364" s="86"/>
      <c r="HT364" s="86"/>
      <c r="HU364" s="86"/>
      <c r="HV364" s="86"/>
      <c r="HW364" s="86"/>
      <c r="HX364" s="86"/>
      <c r="HY364" s="86"/>
      <c r="HZ364" s="86"/>
      <c r="IA364" s="86"/>
      <c r="IB364" s="86"/>
      <c r="IC364" s="86"/>
      <c r="ID364" s="86"/>
      <c r="IE364" s="86"/>
      <c r="IF364" s="86"/>
      <c r="IG364" s="86"/>
      <c r="IH364" s="86"/>
      <c r="II364" s="86"/>
      <c r="IJ364" s="86"/>
      <c r="IK364" s="86"/>
      <c r="IL364" s="86"/>
      <c r="IM364" s="86"/>
      <c r="IN364" s="86"/>
      <c r="IO364" s="86"/>
      <c r="IP364" s="86"/>
    </row>
    <row r="365" spans="1:250">
      <c r="A365" s="99" t="s">
        <v>676</v>
      </c>
      <c r="B365" s="100" t="s">
        <v>677</v>
      </c>
      <c r="C365" s="103">
        <v>232.55760000000001</v>
      </c>
    </row>
    <row r="366" spans="1:250">
      <c r="A366" s="99" t="s">
        <v>678</v>
      </c>
      <c r="B366" s="100" t="s">
        <v>679</v>
      </c>
      <c r="C366" s="103">
        <v>151.96</v>
      </c>
    </row>
    <row r="367" spans="1:250">
      <c r="A367" s="99" t="s">
        <v>680</v>
      </c>
      <c r="B367" s="100" t="s">
        <v>681</v>
      </c>
      <c r="C367" s="103">
        <v>1516.4987000000001</v>
      </c>
    </row>
    <row r="368" spans="1:250">
      <c r="A368" s="99" t="s">
        <v>682</v>
      </c>
      <c r="B368" s="100" t="s">
        <v>683</v>
      </c>
      <c r="C368" s="103">
        <v>469.03719999999998</v>
      </c>
    </row>
    <row r="369" spans="1:7">
      <c r="A369" s="99" t="s">
        <v>684</v>
      </c>
      <c r="B369" s="100" t="s">
        <v>685</v>
      </c>
      <c r="C369" s="98"/>
    </row>
    <row r="370" spans="1:7">
      <c r="A370" s="96" t="s">
        <v>686</v>
      </c>
      <c r="B370" s="97" t="s">
        <v>687</v>
      </c>
      <c r="C370" s="98">
        <f>SUM(C371:C378)</f>
        <v>979.3723</v>
      </c>
    </row>
    <row r="371" spans="1:7">
      <c r="A371" s="99" t="s">
        <v>688</v>
      </c>
      <c r="B371" s="100" t="s">
        <v>66</v>
      </c>
      <c r="C371" s="103">
        <v>209.46360000000001</v>
      </c>
    </row>
    <row r="372" spans="1:7">
      <c r="A372" s="99" t="s">
        <v>689</v>
      </c>
      <c r="B372" s="100" t="s">
        <v>68</v>
      </c>
      <c r="C372" s="98"/>
    </row>
    <row r="373" spans="1:7">
      <c r="A373" s="99" t="s">
        <v>690</v>
      </c>
      <c r="B373" s="100" t="s">
        <v>70</v>
      </c>
      <c r="C373" s="98"/>
    </row>
    <row r="374" spans="1:7">
      <c r="A374" s="99" t="s">
        <v>691</v>
      </c>
      <c r="B374" s="100" t="s">
        <v>692</v>
      </c>
      <c r="C374" s="103">
        <v>59.871699999999997</v>
      </c>
    </row>
    <row r="375" spans="1:7">
      <c r="A375" s="99" t="s">
        <v>693</v>
      </c>
      <c r="B375" s="100" t="s">
        <v>694</v>
      </c>
      <c r="C375" s="103">
        <v>20</v>
      </c>
    </row>
    <row r="376" spans="1:7">
      <c r="A376" s="99" t="s">
        <v>695</v>
      </c>
      <c r="B376" s="100" t="s">
        <v>696</v>
      </c>
      <c r="C376" s="98"/>
    </row>
    <row r="377" spans="1:7">
      <c r="A377" s="99" t="s">
        <v>697</v>
      </c>
      <c r="B377" s="100" t="s">
        <v>698</v>
      </c>
      <c r="C377" s="103">
        <v>395.03699999999998</v>
      </c>
    </row>
    <row r="378" spans="1:7">
      <c r="A378" s="99" t="s">
        <v>699</v>
      </c>
      <c r="B378" s="100" t="s">
        <v>700</v>
      </c>
      <c r="C378" s="103">
        <v>295</v>
      </c>
      <c r="G378" s="104"/>
    </row>
    <row r="379" spans="1:7">
      <c r="A379" s="99" t="s">
        <v>701</v>
      </c>
      <c r="B379" s="100" t="s">
        <v>702</v>
      </c>
      <c r="C379" s="98">
        <f>SUM(C380)</f>
        <v>18.3</v>
      </c>
    </row>
    <row r="380" spans="1:7">
      <c r="A380" s="99" t="s">
        <v>703</v>
      </c>
      <c r="B380" s="100" t="s">
        <v>704</v>
      </c>
      <c r="C380" s="103">
        <v>18.3</v>
      </c>
    </row>
    <row r="381" spans="1:7">
      <c r="A381" s="96" t="s">
        <v>705</v>
      </c>
      <c r="B381" s="97" t="s">
        <v>706</v>
      </c>
      <c r="C381" s="98"/>
    </row>
    <row r="382" spans="1:7">
      <c r="A382" s="99" t="s">
        <v>707</v>
      </c>
      <c r="B382" s="100" t="s">
        <v>66</v>
      </c>
      <c r="C382" s="98"/>
    </row>
    <row r="383" spans="1:7">
      <c r="A383" s="96" t="s">
        <v>708</v>
      </c>
      <c r="B383" s="97" t="s">
        <v>709</v>
      </c>
      <c r="C383" s="98">
        <f>SUM(C384:C385)</f>
        <v>639.86950000000002</v>
      </c>
    </row>
    <row r="384" spans="1:7">
      <c r="A384" s="99" t="s">
        <v>710</v>
      </c>
      <c r="B384" s="100" t="s">
        <v>711</v>
      </c>
      <c r="C384" s="103">
        <v>326.06470000000002</v>
      </c>
    </row>
    <row r="385" spans="1:3">
      <c r="A385" s="99" t="s">
        <v>712</v>
      </c>
      <c r="B385" s="100" t="s">
        <v>713</v>
      </c>
      <c r="C385" s="103">
        <v>313.8048</v>
      </c>
    </row>
    <row r="386" spans="1:3">
      <c r="A386" s="96" t="s">
        <v>714</v>
      </c>
      <c r="B386" s="97" t="s">
        <v>715</v>
      </c>
      <c r="C386" s="98">
        <f>SUM(C387:C388)</f>
        <v>260</v>
      </c>
    </row>
    <row r="387" spans="1:3">
      <c r="A387" s="99" t="s">
        <v>716</v>
      </c>
      <c r="B387" s="100" t="s">
        <v>717</v>
      </c>
      <c r="C387" s="103">
        <v>50</v>
      </c>
    </row>
    <row r="388" spans="1:3">
      <c r="A388" s="99" t="s">
        <v>718</v>
      </c>
      <c r="B388" s="100" t="s">
        <v>719</v>
      </c>
      <c r="C388" s="103">
        <v>210</v>
      </c>
    </row>
    <row r="389" spans="1:3">
      <c r="A389" s="99" t="s">
        <v>720</v>
      </c>
      <c r="B389" s="97" t="s">
        <v>715</v>
      </c>
      <c r="C389" s="98">
        <f>SUM(C390:C391)</f>
        <v>275.31</v>
      </c>
    </row>
    <row r="390" spans="1:3">
      <c r="A390" s="99" t="s">
        <v>721</v>
      </c>
      <c r="B390" s="100" t="s">
        <v>722</v>
      </c>
      <c r="C390" s="103">
        <v>64.260000000000005</v>
      </c>
    </row>
    <row r="391" spans="1:3">
      <c r="A391" s="99" t="s">
        <v>723</v>
      </c>
      <c r="B391" s="100" t="s">
        <v>724</v>
      </c>
      <c r="C391" s="103">
        <v>211.05</v>
      </c>
    </row>
    <row r="392" spans="1:3">
      <c r="A392" s="99" t="s">
        <v>725</v>
      </c>
      <c r="B392" s="100" t="s">
        <v>726</v>
      </c>
      <c r="C392" s="98">
        <f>C393</f>
        <v>1.8486</v>
      </c>
    </row>
    <row r="393" spans="1:3">
      <c r="A393" s="99" t="s">
        <v>727</v>
      </c>
      <c r="B393" s="100" t="s">
        <v>728</v>
      </c>
      <c r="C393" s="103">
        <v>1.8486</v>
      </c>
    </row>
    <row r="394" spans="1:3">
      <c r="A394" s="96" t="s">
        <v>729</v>
      </c>
      <c r="B394" s="97" t="s">
        <v>730</v>
      </c>
      <c r="C394" s="98">
        <f>SUM(C395:C396)</f>
        <v>636.20100000000002</v>
      </c>
    </row>
    <row r="395" spans="1:3">
      <c r="A395" s="99" t="s">
        <v>731</v>
      </c>
      <c r="B395" s="100" t="s">
        <v>732</v>
      </c>
      <c r="C395" s="103">
        <v>636.20100000000002</v>
      </c>
    </row>
    <row r="396" spans="1:3">
      <c r="A396" s="99" t="s">
        <v>733</v>
      </c>
      <c r="B396" s="100" t="s">
        <v>734</v>
      </c>
      <c r="C396" s="98"/>
    </row>
    <row r="397" spans="1:3">
      <c r="A397" s="96" t="s">
        <v>735</v>
      </c>
      <c r="B397" s="97" t="s">
        <v>736</v>
      </c>
      <c r="C397" s="98">
        <f>SUM(C398:C399)</f>
        <v>291.95798608000001</v>
      </c>
    </row>
    <row r="398" spans="1:3">
      <c r="A398" s="99" t="s">
        <v>737</v>
      </c>
      <c r="B398" s="97" t="s">
        <v>738</v>
      </c>
      <c r="C398" s="103">
        <v>100</v>
      </c>
    </row>
    <row r="399" spans="1:3">
      <c r="A399" s="99" t="s">
        <v>739</v>
      </c>
      <c r="B399" s="100" t="s">
        <v>740</v>
      </c>
      <c r="C399" s="103">
        <v>191.95798608000001</v>
      </c>
    </row>
    <row r="400" spans="1:3">
      <c r="A400" s="96" t="s">
        <v>741</v>
      </c>
      <c r="B400" s="97" t="s">
        <v>742</v>
      </c>
      <c r="C400" s="98">
        <f>SUM(C401)</f>
        <v>472.47263320000002</v>
      </c>
    </row>
    <row r="401" spans="1:3">
      <c r="A401" s="99" t="s">
        <v>743</v>
      </c>
      <c r="B401" s="100" t="s">
        <v>744</v>
      </c>
      <c r="C401" s="103">
        <v>472.47263320000002</v>
      </c>
    </row>
    <row r="402" spans="1:3">
      <c r="A402" s="96" t="s">
        <v>745</v>
      </c>
      <c r="B402" s="97" t="s">
        <v>746</v>
      </c>
      <c r="C402" s="98">
        <f>SUM(C403,C407,C414,C418,C428,C430,C434,C443,C448,C451,C455,C458)</f>
        <v>24055.961614</v>
      </c>
    </row>
    <row r="403" spans="1:3">
      <c r="A403" s="96" t="s">
        <v>747</v>
      </c>
      <c r="B403" s="97" t="s">
        <v>748</v>
      </c>
      <c r="C403" s="98">
        <f>SUM(C404:C406)</f>
        <v>575.96100000000001</v>
      </c>
    </row>
    <row r="404" spans="1:3">
      <c r="A404" s="99" t="s">
        <v>749</v>
      </c>
      <c r="B404" s="100" t="s">
        <v>66</v>
      </c>
      <c r="C404" s="103">
        <v>320.0102</v>
      </c>
    </row>
    <row r="405" spans="1:3">
      <c r="A405" s="99" t="s">
        <v>750</v>
      </c>
      <c r="B405" s="100" t="s">
        <v>70</v>
      </c>
      <c r="C405" s="103">
        <v>255.95079999999999</v>
      </c>
    </row>
    <row r="406" spans="1:3">
      <c r="A406" s="99" t="s">
        <v>751</v>
      </c>
      <c r="B406" s="100" t="s">
        <v>752</v>
      </c>
      <c r="C406" s="98"/>
    </row>
    <row r="407" spans="1:3">
      <c r="A407" s="96" t="s">
        <v>753</v>
      </c>
      <c r="B407" s="97" t="s">
        <v>754</v>
      </c>
      <c r="C407" s="98">
        <f>SUM(C408:C413)</f>
        <v>12140</v>
      </c>
    </row>
    <row r="408" spans="1:3">
      <c r="A408" s="99" t="s">
        <v>755</v>
      </c>
      <c r="B408" s="97" t="s">
        <v>756</v>
      </c>
      <c r="C408" s="103">
        <v>110</v>
      </c>
    </row>
    <row r="409" spans="1:3">
      <c r="A409" s="99" t="s">
        <v>757</v>
      </c>
      <c r="B409" s="100" t="s">
        <v>758</v>
      </c>
      <c r="C409" s="98"/>
    </row>
    <row r="410" spans="1:3">
      <c r="A410" s="99" t="s">
        <v>759</v>
      </c>
      <c r="B410" s="100" t="s">
        <v>760</v>
      </c>
      <c r="C410" s="98"/>
    </row>
    <row r="411" spans="1:3">
      <c r="A411" s="99" t="s">
        <v>761</v>
      </c>
      <c r="B411" s="100" t="s">
        <v>762</v>
      </c>
      <c r="C411" s="103">
        <v>30</v>
      </c>
    </row>
    <row r="412" spans="1:3">
      <c r="A412" s="99" t="s">
        <v>763</v>
      </c>
      <c r="B412" s="100" t="s">
        <v>764</v>
      </c>
      <c r="C412" s="98"/>
    </row>
    <row r="413" spans="1:3">
      <c r="A413" s="99" t="s">
        <v>765</v>
      </c>
      <c r="B413" s="100" t="s">
        <v>766</v>
      </c>
      <c r="C413" s="103">
        <v>12000</v>
      </c>
    </row>
    <row r="414" spans="1:3">
      <c r="A414" s="99" t="s">
        <v>767</v>
      </c>
      <c r="B414" s="97" t="s">
        <v>768</v>
      </c>
      <c r="C414" s="98">
        <f>SUM(C415:C417)</f>
        <v>3032.922</v>
      </c>
    </row>
    <row r="415" spans="1:3">
      <c r="A415" s="99" t="s">
        <v>769</v>
      </c>
      <c r="B415" s="97" t="s">
        <v>770</v>
      </c>
      <c r="C415" s="103">
        <v>162</v>
      </c>
    </row>
    <row r="416" spans="1:3">
      <c r="A416" s="99" t="s">
        <v>771</v>
      </c>
      <c r="B416" s="97" t="s">
        <v>772</v>
      </c>
      <c r="C416" s="98"/>
    </row>
    <row r="417" spans="1:3">
      <c r="A417" s="99" t="s">
        <v>773</v>
      </c>
      <c r="B417" s="100" t="s">
        <v>774</v>
      </c>
      <c r="C417" s="103">
        <v>2870.922</v>
      </c>
    </row>
    <row r="418" spans="1:3">
      <c r="A418" s="96" t="s">
        <v>775</v>
      </c>
      <c r="B418" s="97" t="s">
        <v>776</v>
      </c>
      <c r="C418" s="98">
        <f>SUM(C419:C427)</f>
        <v>1166.4103</v>
      </c>
    </row>
    <row r="419" spans="1:3">
      <c r="A419" s="99" t="s">
        <v>777</v>
      </c>
      <c r="B419" s="100" t="s">
        <v>778</v>
      </c>
      <c r="C419" s="98"/>
    </row>
    <row r="420" spans="1:3">
      <c r="A420" s="99" t="s">
        <v>779</v>
      </c>
      <c r="B420" s="100" t="s">
        <v>780</v>
      </c>
      <c r="C420" s="103">
        <v>103.1414</v>
      </c>
    </row>
    <row r="421" spans="1:3">
      <c r="A421" s="99" t="s">
        <v>781</v>
      </c>
      <c r="B421" s="100" t="s">
        <v>782</v>
      </c>
      <c r="C421" s="103">
        <v>289.94279999999998</v>
      </c>
    </row>
    <row r="422" spans="1:3">
      <c r="A422" s="99" t="s">
        <v>783</v>
      </c>
      <c r="B422" s="100" t="s">
        <v>784</v>
      </c>
      <c r="C422" s="98"/>
    </row>
    <row r="423" spans="1:3">
      <c r="A423" s="99" t="s">
        <v>785</v>
      </c>
      <c r="B423" s="100" t="s">
        <v>786</v>
      </c>
      <c r="C423" s="98"/>
    </row>
    <row r="424" spans="1:3">
      <c r="A424" s="99" t="s">
        <v>787</v>
      </c>
      <c r="B424" s="100" t="s">
        <v>788</v>
      </c>
      <c r="C424" s="103">
        <v>532.85649999999998</v>
      </c>
    </row>
    <row r="425" spans="1:3">
      <c r="A425" s="99" t="s">
        <v>789</v>
      </c>
      <c r="B425" s="100" t="s">
        <v>790</v>
      </c>
      <c r="C425" s="103">
        <v>6.8795999999999999</v>
      </c>
    </row>
    <row r="426" spans="1:3">
      <c r="A426" s="99" t="s">
        <v>791</v>
      </c>
      <c r="B426" s="100" t="s">
        <v>792</v>
      </c>
      <c r="C426" s="98"/>
    </row>
    <row r="427" spans="1:3">
      <c r="A427" s="99" t="s">
        <v>793</v>
      </c>
      <c r="B427" s="100" t="s">
        <v>794</v>
      </c>
      <c r="C427" s="103">
        <v>233.59</v>
      </c>
    </row>
    <row r="428" spans="1:3">
      <c r="A428" s="99" t="s">
        <v>795</v>
      </c>
      <c r="B428" s="97" t="s">
        <v>796</v>
      </c>
      <c r="C428" s="98"/>
    </row>
    <row r="429" spans="1:3">
      <c r="A429" s="99" t="s">
        <v>797</v>
      </c>
      <c r="B429" s="100" t="s">
        <v>798</v>
      </c>
      <c r="C429" s="98"/>
    </row>
    <row r="430" spans="1:3">
      <c r="A430" s="96" t="s">
        <v>799</v>
      </c>
      <c r="B430" s="97" t="s">
        <v>800</v>
      </c>
      <c r="C430" s="98">
        <f>SUM(C431:C433)</f>
        <v>885.17399999999998</v>
      </c>
    </row>
    <row r="431" spans="1:3">
      <c r="A431" s="99" t="s">
        <v>801</v>
      </c>
      <c r="B431" s="100" t="s">
        <v>802</v>
      </c>
      <c r="C431" s="103">
        <v>421.44670000000002</v>
      </c>
    </row>
    <row r="432" spans="1:3">
      <c r="A432" s="99" t="s">
        <v>803</v>
      </c>
      <c r="B432" s="100" t="s">
        <v>804</v>
      </c>
      <c r="C432" s="98"/>
    </row>
    <row r="433" spans="1:3">
      <c r="A433" s="99" t="s">
        <v>805</v>
      </c>
      <c r="B433" s="100" t="s">
        <v>806</v>
      </c>
      <c r="C433" s="103">
        <v>463.72730000000001</v>
      </c>
    </row>
    <row r="434" spans="1:3">
      <c r="A434" s="96" t="s">
        <v>807</v>
      </c>
      <c r="B434" s="97" t="s">
        <v>808</v>
      </c>
      <c r="C434" s="98">
        <f>SUM(C435:C442)</f>
        <v>1028.587</v>
      </c>
    </row>
    <row r="435" spans="1:3">
      <c r="A435" s="99" t="s">
        <v>809</v>
      </c>
      <c r="B435" s="100" t="s">
        <v>66</v>
      </c>
      <c r="C435" s="103">
        <v>624.84040000000005</v>
      </c>
    </row>
    <row r="436" spans="1:3">
      <c r="A436" s="99" t="s">
        <v>810</v>
      </c>
      <c r="B436" s="100" t="s">
        <v>68</v>
      </c>
      <c r="C436" s="103">
        <v>10</v>
      </c>
    </row>
    <row r="437" spans="1:3">
      <c r="A437" s="99" t="s">
        <v>811</v>
      </c>
      <c r="B437" s="100" t="s">
        <v>70</v>
      </c>
      <c r="C437" s="98"/>
    </row>
    <row r="438" spans="1:3">
      <c r="A438" s="99" t="s">
        <v>812</v>
      </c>
      <c r="B438" s="100" t="s">
        <v>813</v>
      </c>
      <c r="C438" s="98"/>
    </row>
    <row r="439" spans="1:3">
      <c r="A439" s="99" t="s">
        <v>814</v>
      </c>
      <c r="B439" s="100" t="s">
        <v>815</v>
      </c>
      <c r="C439" s="103">
        <v>10</v>
      </c>
    </row>
    <row r="440" spans="1:3">
      <c r="A440" s="99" t="s">
        <v>816</v>
      </c>
      <c r="B440" s="100" t="s">
        <v>817</v>
      </c>
      <c r="C440" s="103">
        <v>135</v>
      </c>
    </row>
    <row r="441" spans="1:3">
      <c r="A441" s="99" t="s">
        <v>818</v>
      </c>
      <c r="B441" s="100" t="s">
        <v>82</v>
      </c>
      <c r="C441" s="98"/>
    </row>
    <row r="442" spans="1:3">
      <c r="A442" s="99" t="s">
        <v>819</v>
      </c>
      <c r="B442" s="100" t="s">
        <v>820</v>
      </c>
      <c r="C442" s="103">
        <v>248.7466</v>
      </c>
    </row>
    <row r="443" spans="1:3">
      <c r="A443" s="96" t="s">
        <v>821</v>
      </c>
      <c r="B443" s="97" t="s">
        <v>822</v>
      </c>
      <c r="C443" s="98">
        <f>SUM(C444:C447)</f>
        <v>2852.668208</v>
      </c>
    </row>
    <row r="444" spans="1:3">
      <c r="A444" s="99" t="s">
        <v>823</v>
      </c>
      <c r="B444" s="97" t="s">
        <v>824</v>
      </c>
      <c r="C444" s="103">
        <v>670</v>
      </c>
    </row>
    <row r="445" spans="1:3">
      <c r="A445" s="99" t="s">
        <v>825</v>
      </c>
      <c r="B445" s="97" t="s">
        <v>826</v>
      </c>
      <c r="C445" s="103">
        <v>1802.668208</v>
      </c>
    </row>
    <row r="446" spans="1:3">
      <c r="A446" s="99" t="s">
        <v>827</v>
      </c>
      <c r="B446" s="97" t="s">
        <v>828</v>
      </c>
      <c r="C446" s="103">
        <v>380</v>
      </c>
    </row>
    <row r="447" spans="1:3">
      <c r="A447" s="99" t="s">
        <v>829</v>
      </c>
      <c r="B447" s="100" t="s">
        <v>830</v>
      </c>
      <c r="C447" s="98"/>
    </row>
    <row r="448" spans="1:3">
      <c r="A448" s="96" t="s">
        <v>831</v>
      </c>
      <c r="B448" s="97" t="s">
        <v>832</v>
      </c>
      <c r="C448" s="98">
        <f>SUM(C449:C450)</f>
        <v>1992.548176</v>
      </c>
    </row>
    <row r="449" spans="1:3">
      <c r="A449" s="99" t="s">
        <v>833</v>
      </c>
      <c r="B449" s="100" t="s">
        <v>834</v>
      </c>
      <c r="C449" s="103">
        <v>1507.9917</v>
      </c>
    </row>
    <row r="450" spans="1:3">
      <c r="A450" s="99" t="s">
        <v>835</v>
      </c>
      <c r="B450" s="100" t="s">
        <v>836</v>
      </c>
      <c r="C450" s="103">
        <v>484.55647599999998</v>
      </c>
    </row>
    <row r="451" spans="1:3">
      <c r="A451" s="96" t="s">
        <v>837</v>
      </c>
      <c r="B451" s="97" t="s">
        <v>838</v>
      </c>
      <c r="C451" s="98">
        <f>SUM(C452:C454)</f>
        <v>89.581729999999993</v>
      </c>
    </row>
    <row r="452" spans="1:3">
      <c r="A452" s="99" t="s">
        <v>839</v>
      </c>
      <c r="B452" s="100" t="s">
        <v>840</v>
      </c>
      <c r="C452" s="103">
        <v>89.581729999999993</v>
      </c>
    </row>
    <row r="453" spans="1:3">
      <c r="A453" s="99" t="s">
        <v>841</v>
      </c>
      <c r="B453" s="100" t="s">
        <v>842</v>
      </c>
      <c r="C453" s="98"/>
    </row>
    <row r="454" spans="1:3">
      <c r="A454" s="99" t="s">
        <v>843</v>
      </c>
      <c r="B454" s="100" t="s">
        <v>844</v>
      </c>
      <c r="C454" s="98"/>
    </row>
    <row r="455" spans="1:3">
      <c r="A455" s="99" t="s">
        <v>845</v>
      </c>
      <c r="B455" s="97" t="s">
        <v>846</v>
      </c>
      <c r="C455" s="98">
        <f>SUM(C456:C457)</f>
        <v>80.3292</v>
      </c>
    </row>
    <row r="456" spans="1:3">
      <c r="A456" s="99" t="s">
        <v>847</v>
      </c>
      <c r="B456" s="100" t="s">
        <v>848</v>
      </c>
      <c r="C456" s="103">
        <v>80.3292</v>
      </c>
    </row>
    <row r="457" spans="1:3">
      <c r="A457" s="99" t="s">
        <v>849</v>
      </c>
      <c r="B457" s="100" t="s">
        <v>850</v>
      </c>
      <c r="C457" s="98"/>
    </row>
    <row r="458" spans="1:3">
      <c r="A458" s="96" t="s">
        <v>851</v>
      </c>
      <c r="B458" s="97" t="s">
        <v>852</v>
      </c>
      <c r="C458" s="98">
        <f>SUM(C459)</f>
        <v>211.78</v>
      </c>
    </row>
    <row r="459" spans="1:3">
      <c r="A459" s="99" t="s">
        <v>853</v>
      </c>
      <c r="B459" s="100" t="s">
        <v>854</v>
      </c>
      <c r="C459" s="103">
        <v>211.78</v>
      </c>
    </row>
    <row r="460" spans="1:3">
      <c r="A460" s="96" t="s">
        <v>855</v>
      </c>
      <c r="B460" s="97" t="s">
        <v>856</v>
      </c>
      <c r="C460" s="98">
        <f>SUM(C461,C465,C467,C473,C476,C478)</f>
        <v>130</v>
      </c>
    </row>
    <row r="461" spans="1:3">
      <c r="A461" s="96" t="s">
        <v>857</v>
      </c>
      <c r="B461" s="97" t="s">
        <v>858</v>
      </c>
      <c r="C461" s="98">
        <f>SUM(C462:C464)</f>
        <v>80</v>
      </c>
    </row>
    <row r="462" spans="1:3">
      <c r="A462" s="99" t="s">
        <v>859</v>
      </c>
      <c r="B462" s="100" t="s">
        <v>66</v>
      </c>
      <c r="C462" s="98"/>
    </row>
    <row r="463" spans="1:3">
      <c r="A463" s="99" t="s">
        <v>860</v>
      </c>
      <c r="B463" s="100" t="s">
        <v>861</v>
      </c>
      <c r="C463" s="98"/>
    </row>
    <row r="464" spans="1:3">
      <c r="A464" s="99" t="s">
        <v>862</v>
      </c>
      <c r="B464" s="100" t="s">
        <v>863</v>
      </c>
      <c r="C464" s="101">
        <v>80</v>
      </c>
    </row>
    <row r="465" spans="1:3">
      <c r="A465" s="96" t="s">
        <v>864</v>
      </c>
      <c r="B465" s="97" t="s">
        <v>865</v>
      </c>
      <c r="C465" s="98"/>
    </row>
    <row r="466" spans="1:3">
      <c r="A466" s="99" t="s">
        <v>866</v>
      </c>
      <c r="B466" s="100" t="s">
        <v>867</v>
      </c>
      <c r="C466" s="98"/>
    </row>
    <row r="467" spans="1:3">
      <c r="A467" s="96" t="s">
        <v>868</v>
      </c>
      <c r="B467" s="97" t="s">
        <v>869</v>
      </c>
      <c r="C467" s="98"/>
    </row>
    <row r="468" spans="1:3">
      <c r="A468" s="99" t="s">
        <v>870</v>
      </c>
      <c r="B468" s="100" t="s">
        <v>871</v>
      </c>
      <c r="C468" s="98"/>
    </row>
    <row r="469" spans="1:3">
      <c r="A469" s="99" t="s">
        <v>872</v>
      </c>
      <c r="B469" s="100" t="s">
        <v>873</v>
      </c>
      <c r="C469" s="98"/>
    </row>
    <row r="470" spans="1:3">
      <c r="A470" s="99" t="s">
        <v>874</v>
      </c>
      <c r="B470" s="100" t="s">
        <v>875</v>
      </c>
      <c r="C470" s="98"/>
    </row>
    <row r="471" spans="1:3">
      <c r="A471" s="99" t="s">
        <v>876</v>
      </c>
      <c r="B471" s="100" t="s">
        <v>877</v>
      </c>
      <c r="C471" s="98"/>
    </row>
    <row r="472" spans="1:3">
      <c r="A472" s="99" t="s">
        <v>878</v>
      </c>
      <c r="B472" s="100" t="s">
        <v>879</v>
      </c>
      <c r="C472" s="98"/>
    </row>
    <row r="473" spans="1:3">
      <c r="A473" s="96" t="s">
        <v>880</v>
      </c>
      <c r="B473" s="97" t="s">
        <v>881</v>
      </c>
      <c r="C473" s="98">
        <f>C474+C475</f>
        <v>50</v>
      </c>
    </row>
    <row r="474" spans="1:3">
      <c r="A474" s="99" t="s">
        <v>882</v>
      </c>
      <c r="B474" s="100" t="s">
        <v>883</v>
      </c>
      <c r="C474" s="98"/>
    </row>
    <row r="475" spans="1:3">
      <c r="A475" s="99" t="s">
        <v>884</v>
      </c>
      <c r="B475" s="100" t="s">
        <v>885</v>
      </c>
      <c r="C475" s="101">
        <v>50</v>
      </c>
    </row>
    <row r="476" spans="1:3">
      <c r="A476" s="96" t="s">
        <v>886</v>
      </c>
      <c r="B476" s="97" t="s">
        <v>887</v>
      </c>
      <c r="C476" s="98"/>
    </row>
    <row r="477" spans="1:3">
      <c r="A477" s="99" t="s">
        <v>888</v>
      </c>
      <c r="B477" s="100" t="s">
        <v>889</v>
      </c>
      <c r="C477" s="98"/>
    </row>
    <row r="478" spans="1:3">
      <c r="A478" s="96" t="s">
        <v>890</v>
      </c>
      <c r="B478" s="97" t="s">
        <v>891</v>
      </c>
      <c r="C478" s="98"/>
    </row>
    <row r="479" spans="1:3">
      <c r="A479" s="99" t="s">
        <v>892</v>
      </c>
      <c r="B479" s="100" t="s">
        <v>893</v>
      </c>
      <c r="C479" s="98"/>
    </row>
    <row r="480" spans="1:3">
      <c r="A480" s="96" t="s">
        <v>894</v>
      </c>
      <c r="B480" s="97" t="s">
        <v>895</v>
      </c>
      <c r="C480" s="98">
        <f>SUM(C481,C488,C490,C492,C494)</f>
        <v>9424.1756999999998</v>
      </c>
    </row>
    <row r="481" spans="1:3">
      <c r="A481" s="96" t="s">
        <v>896</v>
      </c>
      <c r="B481" s="97" t="s">
        <v>897</v>
      </c>
      <c r="C481" s="98">
        <f>SUM(C482:C487)</f>
        <v>5732.6202999999996</v>
      </c>
    </row>
    <row r="482" spans="1:3">
      <c r="A482" s="99" t="s">
        <v>898</v>
      </c>
      <c r="B482" s="100" t="s">
        <v>66</v>
      </c>
      <c r="C482" s="102">
        <v>3866.6203</v>
      </c>
    </row>
    <row r="483" spans="1:3">
      <c r="A483" s="99" t="s">
        <v>899</v>
      </c>
      <c r="B483" s="100" t="s">
        <v>68</v>
      </c>
      <c r="C483" s="98"/>
    </row>
    <row r="484" spans="1:3">
      <c r="A484" s="99" t="s">
        <v>900</v>
      </c>
      <c r="B484" s="100" t="s">
        <v>901</v>
      </c>
      <c r="C484" s="98"/>
    </row>
    <row r="485" spans="1:3">
      <c r="A485" s="99" t="s">
        <v>902</v>
      </c>
      <c r="B485" s="100" t="s">
        <v>903</v>
      </c>
      <c r="C485" s="98"/>
    </row>
    <row r="486" spans="1:3">
      <c r="A486" s="99" t="s">
        <v>904</v>
      </c>
      <c r="B486" s="100" t="s">
        <v>905</v>
      </c>
      <c r="C486" s="105">
        <v>405</v>
      </c>
    </row>
    <row r="487" spans="1:3">
      <c r="A487" s="99" t="s">
        <v>906</v>
      </c>
      <c r="B487" s="100" t="s">
        <v>907</v>
      </c>
      <c r="C487" s="102">
        <v>1461</v>
      </c>
    </row>
    <row r="488" spans="1:3">
      <c r="A488" s="96" t="s">
        <v>908</v>
      </c>
      <c r="B488" s="97" t="s">
        <v>909</v>
      </c>
      <c r="C488" s="98">
        <f>SUM(C489)</f>
        <v>911.29070000000002</v>
      </c>
    </row>
    <row r="489" spans="1:3">
      <c r="A489" s="99" t="s">
        <v>910</v>
      </c>
      <c r="B489" s="100" t="s">
        <v>911</v>
      </c>
      <c r="C489" s="102">
        <v>911.29070000000002</v>
      </c>
    </row>
    <row r="490" spans="1:3">
      <c r="A490" s="96" t="s">
        <v>912</v>
      </c>
      <c r="B490" s="97" t="s">
        <v>913</v>
      </c>
      <c r="C490" s="98">
        <f>C491</f>
        <v>220</v>
      </c>
    </row>
    <row r="491" spans="1:3">
      <c r="A491" s="99" t="s">
        <v>914</v>
      </c>
      <c r="B491" s="100" t="s">
        <v>915</v>
      </c>
      <c r="C491" s="98">
        <v>220</v>
      </c>
    </row>
    <row r="492" spans="1:3">
      <c r="A492" s="96" t="s">
        <v>916</v>
      </c>
      <c r="B492" s="97" t="s">
        <v>917</v>
      </c>
      <c r="C492" s="98">
        <f>SUM(C493)</f>
        <v>1092.6629</v>
      </c>
    </row>
    <row r="493" spans="1:3">
      <c r="A493" s="99" t="s">
        <v>918</v>
      </c>
      <c r="B493" s="100" t="s">
        <v>919</v>
      </c>
      <c r="C493" s="102">
        <v>1092.6629</v>
      </c>
    </row>
    <row r="494" spans="1:3">
      <c r="A494" s="96" t="s">
        <v>920</v>
      </c>
      <c r="B494" s="97" t="s">
        <v>921</v>
      </c>
      <c r="C494" s="98">
        <f>SUM(C495)</f>
        <v>1467.6017999999999</v>
      </c>
    </row>
    <row r="495" spans="1:3">
      <c r="A495" s="99" t="s">
        <v>922</v>
      </c>
      <c r="B495" s="100" t="s">
        <v>923</v>
      </c>
      <c r="C495" s="102">
        <v>1467.6017999999999</v>
      </c>
    </row>
    <row r="496" spans="1:3">
      <c r="A496" s="96" t="s">
        <v>924</v>
      </c>
      <c r="B496" s="97" t="s">
        <v>925</v>
      </c>
      <c r="C496" s="98">
        <f>SUM(C497,C516,C528,C545,C550,C552,C555,C558)</f>
        <v>7861.2086120000004</v>
      </c>
    </row>
    <row r="497" spans="1:3">
      <c r="A497" s="96" t="s">
        <v>926</v>
      </c>
      <c r="B497" s="97" t="s">
        <v>927</v>
      </c>
      <c r="C497" s="98">
        <f>SUM(C498:C515)</f>
        <v>2198.106812</v>
      </c>
    </row>
    <row r="498" spans="1:3">
      <c r="A498" s="99" t="s">
        <v>928</v>
      </c>
      <c r="B498" s="100" t="s">
        <v>66</v>
      </c>
      <c r="C498" s="103">
        <v>500.54700000000003</v>
      </c>
    </row>
    <row r="499" spans="1:3">
      <c r="A499" s="99" t="s">
        <v>929</v>
      </c>
      <c r="B499" s="100" t="s">
        <v>70</v>
      </c>
      <c r="C499" s="103">
        <v>27.122199999999999</v>
      </c>
    </row>
    <row r="500" spans="1:3">
      <c r="A500" s="99" t="s">
        <v>930</v>
      </c>
      <c r="B500" s="100" t="s">
        <v>82</v>
      </c>
      <c r="C500" s="103">
        <v>836.61800000000005</v>
      </c>
    </row>
    <row r="501" spans="1:3">
      <c r="A501" s="99" t="s">
        <v>931</v>
      </c>
      <c r="B501" s="100" t="s">
        <v>932</v>
      </c>
      <c r="C501" s="103">
        <v>267.26490000000001</v>
      </c>
    </row>
    <row r="502" spans="1:3">
      <c r="A502" s="99" t="s">
        <v>933</v>
      </c>
      <c r="B502" s="100" t="s">
        <v>934</v>
      </c>
      <c r="C502" s="103">
        <v>100.12</v>
      </c>
    </row>
    <row r="503" spans="1:3">
      <c r="A503" s="99" t="s">
        <v>935</v>
      </c>
      <c r="B503" s="100" t="s">
        <v>936</v>
      </c>
      <c r="C503" s="103">
        <v>20</v>
      </c>
    </row>
    <row r="504" spans="1:3">
      <c r="A504" s="99" t="s">
        <v>937</v>
      </c>
      <c r="B504" s="100" t="s">
        <v>938</v>
      </c>
      <c r="C504" s="103">
        <v>44</v>
      </c>
    </row>
    <row r="505" spans="1:3">
      <c r="A505" s="99" t="s">
        <v>939</v>
      </c>
      <c r="B505" s="100" t="s">
        <v>940</v>
      </c>
      <c r="C505" s="103">
        <v>72</v>
      </c>
    </row>
    <row r="506" spans="1:3">
      <c r="A506" s="99" t="s">
        <v>941</v>
      </c>
      <c r="B506" s="100" t="s">
        <v>942</v>
      </c>
      <c r="C506" s="103">
        <v>12</v>
      </c>
    </row>
    <row r="507" spans="1:3">
      <c r="A507" s="99" t="s">
        <v>943</v>
      </c>
      <c r="B507" s="100" t="s">
        <v>944</v>
      </c>
      <c r="C507" s="103">
        <v>20</v>
      </c>
    </row>
    <row r="508" spans="1:3">
      <c r="A508" s="99" t="s">
        <v>945</v>
      </c>
      <c r="B508" s="100" t="s">
        <v>946</v>
      </c>
      <c r="C508" s="98"/>
    </row>
    <row r="509" spans="1:3">
      <c r="A509" s="99" t="s">
        <v>947</v>
      </c>
      <c r="B509" s="100" t="s">
        <v>948</v>
      </c>
      <c r="C509" s="98"/>
    </row>
    <row r="510" spans="1:3">
      <c r="A510" s="99" t="s">
        <v>949</v>
      </c>
      <c r="B510" s="100" t="s">
        <v>950</v>
      </c>
      <c r="C510" s="103">
        <v>3</v>
      </c>
    </row>
    <row r="511" spans="1:3">
      <c r="A511" s="99" t="s">
        <v>951</v>
      </c>
      <c r="B511" s="100" t="s">
        <v>952</v>
      </c>
      <c r="C511" s="103">
        <v>2.2599999999999998</v>
      </c>
    </row>
    <row r="512" spans="1:3">
      <c r="A512" s="99" t="s">
        <v>953</v>
      </c>
      <c r="B512" s="100" t="s">
        <v>954</v>
      </c>
      <c r="C512" s="98"/>
    </row>
    <row r="513" spans="1:3">
      <c r="A513" s="99" t="s">
        <v>955</v>
      </c>
      <c r="B513" s="100" t="s">
        <v>956</v>
      </c>
      <c r="C513" s="98"/>
    </row>
    <row r="514" spans="1:3">
      <c r="A514" s="99" t="s">
        <v>957</v>
      </c>
      <c r="B514" s="100" t="s">
        <v>958</v>
      </c>
      <c r="C514" s="103">
        <v>57.824711999999998</v>
      </c>
    </row>
    <row r="515" spans="1:3">
      <c r="A515" s="99" t="s">
        <v>959</v>
      </c>
      <c r="B515" s="100" t="s">
        <v>960</v>
      </c>
      <c r="C515" s="103">
        <v>235.35</v>
      </c>
    </row>
    <row r="516" spans="1:3">
      <c r="A516" s="96" t="s">
        <v>961</v>
      </c>
      <c r="B516" s="97" t="s">
        <v>962</v>
      </c>
      <c r="C516" s="98">
        <f>SUM(C517:C527)</f>
        <v>1296.8751</v>
      </c>
    </row>
    <row r="517" spans="1:3">
      <c r="A517" s="99" t="s">
        <v>963</v>
      </c>
      <c r="B517" s="100" t="s">
        <v>66</v>
      </c>
      <c r="C517" s="103">
        <v>503</v>
      </c>
    </row>
    <row r="518" spans="1:3">
      <c r="A518" s="99" t="s">
        <v>964</v>
      </c>
      <c r="B518" s="100" t="s">
        <v>965</v>
      </c>
      <c r="C518" s="103">
        <v>480.07010000000002</v>
      </c>
    </row>
    <row r="519" spans="1:3">
      <c r="A519" s="99" t="s">
        <v>966</v>
      </c>
      <c r="B519" s="100" t="s">
        <v>967</v>
      </c>
      <c r="C519" s="103">
        <v>156.80000000000001</v>
      </c>
    </row>
    <row r="520" spans="1:3">
      <c r="A520" s="99" t="s">
        <v>968</v>
      </c>
      <c r="B520" s="100" t="s">
        <v>969</v>
      </c>
      <c r="C520" s="103"/>
    </row>
    <row r="521" spans="1:3">
      <c r="A521" s="99" t="s">
        <v>970</v>
      </c>
      <c r="B521" s="100" t="s">
        <v>971</v>
      </c>
      <c r="C521" s="98"/>
    </row>
    <row r="522" spans="1:3">
      <c r="A522" s="99" t="s">
        <v>972</v>
      </c>
      <c r="B522" s="100" t="s">
        <v>973</v>
      </c>
      <c r="C522" s="98"/>
    </row>
    <row r="523" spans="1:3">
      <c r="A523" s="99" t="s">
        <v>974</v>
      </c>
      <c r="B523" s="100" t="s">
        <v>975</v>
      </c>
      <c r="C523" s="103">
        <v>18.46</v>
      </c>
    </row>
    <row r="524" spans="1:3">
      <c r="A524" s="99" t="s">
        <v>976</v>
      </c>
      <c r="B524" s="100" t="s">
        <v>977</v>
      </c>
      <c r="C524" s="103">
        <v>28.545000000000002</v>
      </c>
    </row>
    <row r="525" spans="1:3">
      <c r="A525" s="99" t="s">
        <v>978</v>
      </c>
      <c r="B525" s="100" t="s">
        <v>979</v>
      </c>
      <c r="C525" s="98"/>
    </row>
    <row r="526" spans="1:3">
      <c r="A526" s="99" t="s">
        <v>980</v>
      </c>
      <c r="B526" s="100" t="s">
        <v>981</v>
      </c>
      <c r="C526" s="103">
        <v>95</v>
      </c>
    </row>
    <row r="527" spans="1:3">
      <c r="A527" s="99" t="s">
        <v>982</v>
      </c>
      <c r="B527" s="100" t="s">
        <v>983</v>
      </c>
      <c r="C527" s="103">
        <v>15</v>
      </c>
    </row>
    <row r="528" spans="1:3">
      <c r="A528" s="96" t="s">
        <v>984</v>
      </c>
      <c r="B528" s="97" t="s">
        <v>985</v>
      </c>
      <c r="C528" s="98">
        <f>SUM(C529:C544)</f>
        <v>2324.3107</v>
      </c>
    </row>
    <row r="529" spans="1:3">
      <c r="A529" s="99" t="s">
        <v>986</v>
      </c>
      <c r="B529" s="100" t="s">
        <v>66</v>
      </c>
      <c r="C529" s="103">
        <v>1146.1253999999999</v>
      </c>
    </row>
    <row r="530" spans="1:3">
      <c r="A530" s="99" t="s">
        <v>987</v>
      </c>
      <c r="B530" s="100" t="s">
        <v>70</v>
      </c>
      <c r="C530" s="103">
        <v>20.091999999999999</v>
      </c>
    </row>
    <row r="531" spans="1:3">
      <c r="A531" s="99" t="s">
        <v>988</v>
      </c>
      <c r="B531" s="100" t="s">
        <v>989</v>
      </c>
      <c r="C531" s="103">
        <v>674.31330000000003</v>
      </c>
    </row>
    <row r="532" spans="1:3">
      <c r="A532" s="99" t="s">
        <v>990</v>
      </c>
      <c r="B532" s="100" t="s">
        <v>991</v>
      </c>
      <c r="C532" s="98"/>
    </row>
    <row r="533" spans="1:3">
      <c r="A533" s="99" t="s">
        <v>992</v>
      </c>
      <c r="B533" s="100" t="s">
        <v>993</v>
      </c>
      <c r="C533" s="103">
        <v>121.5</v>
      </c>
    </row>
    <row r="534" spans="1:3">
      <c r="A534" s="99" t="s">
        <v>994</v>
      </c>
      <c r="B534" s="100" t="s">
        <v>995</v>
      </c>
      <c r="C534" s="98"/>
    </row>
    <row r="535" spans="1:3">
      <c r="A535" s="99" t="s">
        <v>996</v>
      </c>
      <c r="B535" s="100" t="s">
        <v>997</v>
      </c>
      <c r="C535" s="98"/>
    </row>
    <row r="536" spans="1:3">
      <c r="A536" s="99" t="s">
        <v>998</v>
      </c>
      <c r="B536" s="100" t="s">
        <v>999</v>
      </c>
      <c r="C536" s="98"/>
    </row>
    <row r="537" spans="1:3">
      <c r="A537" s="99" t="s">
        <v>1000</v>
      </c>
      <c r="B537" s="100" t="s">
        <v>1001</v>
      </c>
      <c r="C537" s="98"/>
    </row>
    <row r="538" spans="1:3">
      <c r="A538" s="99" t="s">
        <v>1002</v>
      </c>
      <c r="B538" s="100" t="s">
        <v>1003</v>
      </c>
      <c r="C538" s="103">
        <v>136</v>
      </c>
    </row>
    <row r="539" spans="1:3">
      <c r="A539" s="99" t="s">
        <v>1004</v>
      </c>
      <c r="B539" s="100" t="s">
        <v>1005</v>
      </c>
      <c r="C539" s="103">
        <v>26.28</v>
      </c>
    </row>
    <row r="540" spans="1:3">
      <c r="A540" s="99" t="s">
        <v>1006</v>
      </c>
      <c r="B540" s="100" t="s">
        <v>1007</v>
      </c>
      <c r="C540" s="98"/>
    </row>
    <row r="541" spans="1:3">
      <c r="A541" s="99" t="s">
        <v>1008</v>
      </c>
      <c r="B541" s="100" t="s">
        <v>1009</v>
      </c>
      <c r="C541" s="98"/>
    </row>
    <row r="542" spans="1:3">
      <c r="A542" s="99" t="s">
        <v>1010</v>
      </c>
      <c r="B542" s="100" t="s">
        <v>1011</v>
      </c>
      <c r="C542" s="98"/>
    </row>
    <row r="543" spans="1:3">
      <c r="A543" s="99" t="s">
        <v>1012</v>
      </c>
      <c r="B543" s="100" t="s">
        <v>1013</v>
      </c>
      <c r="C543" s="98"/>
    </row>
    <row r="544" spans="1:3">
      <c r="A544" s="99" t="s">
        <v>1014</v>
      </c>
      <c r="B544" s="100" t="s">
        <v>1015</v>
      </c>
      <c r="C544" s="103">
        <v>200</v>
      </c>
    </row>
    <row r="545" spans="1:3">
      <c r="A545" s="96" t="s">
        <v>1016</v>
      </c>
      <c r="B545" s="97" t="s">
        <v>1017</v>
      </c>
      <c r="C545" s="98">
        <f>SUM(C546:C549)</f>
        <v>1007.0004</v>
      </c>
    </row>
    <row r="546" spans="1:3">
      <c r="A546" s="99" t="s">
        <v>1018</v>
      </c>
      <c r="B546" s="100" t="s">
        <v>66</v>
      </c>
      <c r="C546" s="98"/>
    </row>
    <row r="547" spans="1:3">
      <c r="A547" s="99" t="s">
        <v>1019</v>
      </c>
      <c r="B547" s="100" t="s">
        <v>1020</v>
      </c>
      <c r="C547" s="103">
        <v>46.6</v>
      </c>
    </row>
    <row r="548" spans="1:3">
      <c r="A548" s="99" t="s">
        <v>1021</v>
      </c>
      <c r="B548" s="100" t="s">
        <v>1022</v>
      </c>
      <c r="C548" s="103">
        <v>92.400400000000005</v>
      </c>
    </row>
    <row r="549" spans="1:3">
      <c r="A549" s="99" t="s">
        <v>1023</v>
      </c>
      <c r="B549" s="100" t="s">
        <v>1024</v>
      </c>
      <c r="C549" s="103">
        <v>868</v>
      </c>
    </row>
    <row r="550" spans="1:3">
      <c r="A550" s="99" t="s">
        <v>1025</v>
      </c>
      <c r="B550" s="97" t="s">
        <v>1026</v>
      </c>
      <c r="C550" s="98">
        <f>SUM(C551)</f>
        <v>30</v>
      </c>
    </row>
    <row r="551" spans="1:3">
      <c r="A551" s="99" t="s">
        <v>1027</v>
      </c>
      <c r="B551" s="100" t="s">
        <v>1028</v>
      </c>
      <c r="C551" s="103">
        <v>30</v>
      </c>
    </row>
    <row r="552" spans="1:3">
      <c r="A552" s="96" t="s">
        <v>1029</v>
      </c>
      <c r="B552" s="97" t="s">
        <v>1030</v>
      </c>
      <c r="C552" s="98">
        <f>SUM(C553:C554)</f>
        <v>1004.9156</v>
      </c>
    </row>
    <row r="553" spans="1:3">
      <c r="A553" s="99" t="s">
        <v>1031</v>
      </c>
      <c r="B553" s="100" t="s">
        <v>1032</v>
      </c>
      <c r="C553" s="98"/>
    </row>
    <row r="554" spans="1:3">
      <c r="A554" s="99" t="s">
        <v>1033</v>
      </c>
      <c r="B554" s="100" t="s">
        <v>1034</v>
      </c>
      <c r="C554" s="103">
        <v>1004.9156</v>
      </c>
    </row>
    <row r="555" spans="1:3">
      <c r="A555" s="96" t="s">
        <v>1035</v>
      </c>
      <c r="B555" s="97" t="s">
        <v>1036</v>
      </c>
      <c r="C555" s="98"/>
    </row>
    <row r="556" spans="1:3">
      <c r="A556" s="99" t="s">
        <v>1037</v>
      </c>
      <c r="B556" s="100" t="s">
        <v>1038</v>
      </c>
      <c r="C556" s="98"/>
    </row>
    <row r="557" spans="1:3">
      <c r="A557" s="99" t="s">
        <v>1039</v>
      </c>
      <c r="B557" s="100" t="s">
        <v>1040</v>
      </c>
      <c r="C557" s="98"/>
    </row>
    <row r="558" spans="1:3">
      <c r="A558" s="96" t="s">
        <v>1041</v>
      </c>
      <c r="B558" s="97" t="s">
        <v>1042</v>
      </c>
      <c r="C558" s="98"/>
    </row>
    <row r="559" spans="1:3">
      <c r="A559" s="99" t="s">
        <v>1043</v>
      </c>
      <c r="B559" s="100" t="s">
        <v>1044</v>
      </c>
      <c r="C559" s="98"/>
    </row>
    <row r="560" spans="1:3">
      <c r="A560" s="96" t="s">
        <v>1045</v>
      </c>
      <c r="B560" s="97" t="s">
        <v>1046</v>
      </c>
      <c r="C560" s="98">
        <f>SUM(C561,C571,C573)</f>
        <v>948.98789999999997</v>
      </c>
    </row>
    <row r="561" spans="1:3">
      <c r="A561" s="96" t="s">
        <v>1047</v>
      </c>
      <c r="B561" s="97" t="s">
        <v>1048</v>
      </c>
      <c r="C561" s="98">
        <f>SUM(C562:C570)</f>
        <v>948.98789999999997</v>
      </c>
    </row>
    <row r="562" spans="1:3">
      <c r="A562" s="99" t="s">
        <v>1049</v>
      </c>
      <c r="B562" s="100" t="s">
        <v>66</v>
      </c>
      <c r="C562" s="102">
        <v>325.01979999999998</v>
      </c>
    </row>
    <row r="563" spans="1:3">
      <c r="A563" s="99" t="s">
        <v>1050</v>
      </c>
      <c r="B563" s="100" t="s">
        <v>68</v>
      </c>
      <c r="C563" s="98"/>
    </row>
    <row r="564" spans="1:3">
      <c r="A564" s="99" t="s">
        <v>1051</v>
      </c>
      <c r="B564" s="100" t="s">
        <v>1052</v>
      </c>
      <c r="C564" s="102">
        <v>88.212699999999998</v>
      </c>
    </row>
    <row r="565" spans="1:3">
      <c r="A565" s="99" t="s">
        <v>1053</v>
      </c>
      <c r="B565" s="100" t="s">
        <v>1054</v>
      </c>
      <c r="C565" s="98"/>
    </row>
    <row r="566" spans="1:3">
      <c r="A566" s="99" t="s">
        <v>1055</v>
      </c>
      <c r="B566" s="100" t="s">
        <v>1056</v>
      </c>
      <c r="C566" s="98"/>
    </row>
    <row r="567" spans="1:3">
      <c r="A567" s="99" t="s">
        <v>1057</v>
      </c>
      <c r="B567" s="100" t="s">
        <v>1058</v>
      </c>
      <c r="C567" s="98"/>
    </row>
    <row r="568" spans="1:3">
      <c r="A568" s="99" t="s">
        <v>1059</v>
      </c>
      <c r="B568" s="100" t="s">
        <v>1060</v>
      </c>
      <c r="C568" s="98"/>
    </row>
    <row r="569" spans="1:3">
      <c r="A569" s="99" t="s">
        <v>1061</v>
      </c>
      <c r="B569" s="100" t="s">
        <v>1062</v>
      </c>
      <c r="C569" s="98"/>
    </row>
    <row r="570" spans="1:3">
      <c r="A570" s="99" t="s">
        <v>1063</v>
      </c>
      <c r="B570" s="100" t="s">
        <v>1064</v>
      </c>
      <c r="C570" s="102">
        <v>535.75540000000001</v>
      </c>
    </row>
    <row r="571" spans="1:3">
      <c r="A571" s="99" t="s">
        <v>1065</v>
      </c>
      <c r="B571" s="97" t="s">
        <v>1066</v>
      </c>
      <c r="C571" s="98"/>
    </row>
    <row r="572" spans="1:3">
      <c r="A572" s="99" t="s">
        <v>1067</v>
      </c>
      <c r="B572" s="100" t="s">
        <v>1068</v>
      </c>
      <c r="C572" s="98"/>
    </row>
    <row r="573" spans="1:3">
      <c r="A573" s="96" t="s">
        <v>1069</v>
      </c>
      <c r="B573" s="97" t="s">
        <v>1070</v>
      </c>
      <c r="C573" s="98"/>
    </row>
    <row r="574" spans="1:3">
      <c r="A574" s="99" t="s">
        <v>1071</v>
      </c>
      <c r="B574" s="100" t="s">
        <v>1072</v>
      </c>
      <c r="C574" s="98"/>
    </row>
    <row r="575" spans="1:3">
      <c r="A575" s="99" t="s">
        <v>1073</v>
      </c>
      <c r="B575" s="100" t="s">
        <v>1074</v>
      </c>
      <c r="C575" s="98"/>
    </row>
    <row r="576" spans="1:3">
      <c r="A576" s="96" t="s">
        <v>1075</v>
      </c>
      <c r="B576" s="97" t="s">
        <v>1076</v>
      </c>
      <c r="C576" s="98">
        <f>SUM(C577,C579,C582,C588,C593,C599)</f>
        <v>3112.6934000000001</v>
      </c>
    </row>
    <row r="577" spans="1:3">
      <c r="A577" s="96" t="s">
        <v>1077</v>
      </c>
      <c r="B577" s="97" t="s">
        <v>1078</v>
      </c>
      <c r="C577" s="98"/>
    </row>
    <row r="578" spans="1:3">
      <c r="A578" s="99" t="s">
        <v>1079</v>
      </c>
      <c r="B578" s="100" t="s">
        <v>1080</v>
      </c>
      <c r="C578" s="98"/>
    </row>
    <row r="579" spans="1:3">
      <c r="A579" s="96" t="s">
        <v>1081</v>
      </c>
      <c r="B579" s="97" t="s">
        <v>1082</v>
      </c>
      <c r="C579" s="98"/>
    </row>
    <row r="580" spans="1:3">
      <c r="A580" s="99" t="s">
        <v>1083</v>
      </c>
      <c r="B580" s="100" t="s">
        <v>1084</v>
      </c>
      <c r="C580" s="98"/>
    </row>
    <row r="581" spans="1:3">
      <c r="A581" s="99" t="s">
        <v>1085</v>
      </c>
      <c r="B581" s="100" t="s">
        <v>1086</v>
      </c>
      <c r="C581" s="98"/>
    </row>
    <row r="582" spans="1:3">
      <c r="A582" s="96" t="s">
        <v>1087</v>
      </c>
      <c r="B582" s="97" t="s">
        <v>1088</v>
      </c>
      <c r="C582" s="98">
        <f>SUM(C583:C587)</f>
        <v>350.1739</v>
      </c>
    </row>
    <row r="583" spans="1:3">
      <c r="A583" s="99" t="s">
        <v>1089</v>
      </c>
      <c r="B583" s="100" t="s">
        <v>66</v>
      </c>
      <c r="C583" s="101">
        <v>129.8673</v>
      </c>
    </row>
    <row r="584" spans="1:3">
      <c r="A584" s="99" t="s">
        <v>1090</v>
      </c>
      <c r="B584" s="100" t="s">
        <v>68</v>
      </c>
      <c r="C584" s="101">
        <v>158</v>
      </c>
    </row>
    <row r="585" spans="1:3">
      <c r="A585" s="99" t="s">
        <v>1091</v>
      </c>
      <c r="B585" s="100" t="s">
        <v>1092</v>
      </c>
      <c r="C585" s="98"/>
    </row>
    <row r="586" spans="1:3">
      <c r="A586" s="99" t="s">
        <v>1093</v>
      </c>
      <c r="B586" s="100" t="s">
        <v>1094</v>
      </c>
      <c r="C586" s="98"/>
    </row>
    <row r="587" spans="1:3">
      <c r="A587" s="99" t="s">
        <v>1095</v>
      </c>
      <c r="B587" s="100" t="s">
        <v>1096</v>
      </c>
      <c r="C587" s="101">
        <v>62.306600000000003</v>
      </c>
    </row>
    <row r="588" spans="1:3">
      <c r="A588" s="96" t="s">
        <v>1097</v>
      </c>
      <c r="B588" s="97" t="s">
        <v>1098</v>
      </c>
      <c r="C588" s="98">
        <f>SUM(C589:C592)</f>
        <v>171.56</v>
      </c>
    </row>
    <row r="589" spans="1:3">
      <c r="A589" s="99" t="s">
        <v>1099</v>
      </c>
      <c r="B589" s="100" t="s">
        <v>66</v>
      </c>
      <c r="C589" s="106"/>
    </row>
    <row r="590" spans="1:3">
      <c r="A590" s="99" t="s">
        <v>1100</v>
      </c>
      <c r="B590" s="100" t="s">
        <v>68</v>
      </c>
      <c r="C590" s="98"/>
    </row>
    <row r="591" spans="1:3">
      <c r="A591" s="99" t="s">
        <v>1101</v>
      </c>
      <c r="B591" s="100" t="s">
        <v>1102</v>
      </c>
      <c r="C591" s="98"/>
    </row>
    <row r="592" spans="1:3">
      <c r="A592" s="99" t="s">
        <v>1103</v>
      </c>
      <c r="B592" s="100" t="s">
        <v>1104</v>
      </c>
      <c r="C592" s="102">
        <v>171.56</v>
      </c>
    </row>
    <row r="593" spans="1:3">
      <c r="A593" s="96" t="s">
        <v>1105</v>
      </c>
      <c r="B593" s="97" t="s">
        <v>1106</v>
      </c>
      <c r="C593" s="98">
        <f>SUM(C594:C598)</f>
        <v>414.09780000000001</v>
      </c>
    </row>
    <row r="594" spans="1:3">
      <c r="A594" s="99" t="s">
        <v>1107</v>
      </c>
      <c r="B594" s="97" t="s">
        <v>66</v>
      </c>
      <c r="C594" s="101">
        <v>78.125399999999999</v>
      </c>
    </row>
    <row r="595" spans="1:3">
      <c r="A595" s="99" t="s">
        <v>1108</v>
      </c>
      <c r="B595" s="97" t="s">
        <v>68</v>
      </c>
      <c r="C595" s="98"/>
    </row>
    <row r="596" spans="1:3">
      <c r="A596" s="99" t="s">
        <v>1109</v>
      </c>
      <c r="B596" s="97" t="s">
        <v>70</v>
      </c>
      <c r="C596" s="101">
        <v>19.9724</v>
      </c>
    </row>
    <row r="597" spans="1:3">
      <c r="A597" s="99" t="s">
        <v>1110</v>
      </c>
      <c r="B597" s="100" t="s">
        <v>1111</v>
      </c>
      <c r="C597" s="101">
        <v>306</v>
      </c>
    </row>
    <row r="598" spans="1:3">
      <c r="A598" s="99" t="s">
        <v>1112</v>
      </c>
      <c r="B598" s="100" t="s">
        <v>1113</v>
      </c>
      <c r="C598" s="101">
        <v>10</v>
      </c>
    </row>
    <row r="599" spans="1:3">
      <c r="A599" s="96" t="s">
        <v>1114</v>
      </c>
      <c r="B599" s="97" t="s">
        <v>1115</v>
      </c>
      <c r="C599" s="98">
        <f>SUM(C600)</f>
        <v>2176.8616999999999</v>
      </c>
    </row>
    <row r="600" spans="1:3">
      <c r="A600" s="99" t="s">
        <v>1116</v>
      </c>
      <c r="B600" s="100" t="s">
        <v>1117</v>
      </c>
      <c r="C600" s="102">
        <v>2176.8616999999999</v>
      </c>
    </row>
    <row r="601" spans="1:3">
      <c r="A601" s="96" t="s">
        <v>1118</v>
      </c>
      <c r="B601" s="97" t="s">
        <v>1119</v>
      </c>
      <c r="C601" s="98">
        <f>SUM(C602,C607,C614,C616)</f>
        <v>650.57270000000005</v>
      </c>
    </row>
    <row r="602" spans="1:3">
      <c r="A602" s="96" t="s">
        <v>1120</v>
      </c>
      <c r="B602" s="97" t="s">
        <v>1121</v>
      </c>
      <c r="C602" s="98">
        <f>SUM(C603:C606)</f>
        <v>265.76429999999999</v>
      </c>
    </row>
    <row r="603" spans="1:3">
      <c r="A603" s="99" t="s">
        <v>1122</v>
      </c>
      <c r="B603" s="100" t="s">
        <v>66</v>
      </c>
      <c r="C603" s="101">
        <v>157.47790000000001</v>
      </c>
    </row>
    <row r="604" spans="1:3">
      <c r="A604" s="99" t="s">
        <v>1123</v>
      </c>
      <c r="B604" s="100" t="s">
        <v>68</v>
      </c>
      <c r="C604" s="101">
        <v>3</v>
      </c>
    </row>
    <row r="605" spans="1:3">
      <c r="A605" s="99" t="s">
        <v>1124</v>
      </c>
      <c r="B605" s="100" t="s">
        <v>1125</v>
      </c>
      <c r="C605" s="98"/>
    </row>
    <row r="606" spans="1:3">
      <c r="A606" s="99" t="s">
        <v>1126</v>
      </c>
      <c r="B606" s="100" t="s">
        <v>1127</v>
      </c>
      <c r="C606" s="101">
        <v>105.2864</v>
      </c>
    </row>
    <row r="607" spans="1:3">
      <c r="A607" s="96" t="s">
        <v>1128</v>
      </c>
      <c r="B607" s="97" t="s">
        <v>1129</v>
      </c>
      <c r="C607" s="98">
        <f>SUM(C608:C613)</f>
        <v>333.32580000000002</v>
      </c>
    </row>
    <row r="608" spans="1:3">
      <c r="A608" s="99" t="s">
        <v>1130</v>
      </c>
      <c r="B608" s="100" t="s">
        <v>66</v>
      </c>
      <c r="C608" s="102">
        <v>126.92749999999999</v>
      </c>
    </row>
    <row r="609" spans="1:3">
      <c r="A609" s="99" t="s">
        <v>1131</v>
      </c>
      <c r="B609" s="100" t="s">
        <v>68</v>
      </c>
      <c r="C609" s="102">
        <v>15</v>
      </c>
    </row>
    <row r="610" spans="1:3">
      <c r="A610" s="99" t="s">
        <v>1132</v>
      </c>
      <c r="B610" s="100" t="s">
        <v>1133</v>
      </c>
      <c r="C610" s="102">
        <v>9.8498999999999999</v>
      </c>
    </row>
    <row r="611" spans="1:3">
      <c r="A611" s="99" t="s">
        <v>1134</v>
      </c>
      <c r="B611" s="100" t="s">
        <v>1133</v>
      </c>
      <c r="C611" s="102">
        <v>30</v>
      </c>
    </row>
    <row r="612" spans="1:3">
      <c r="A612" s="99" t="s">
        <v>1135</v>
      </c>
      <c r="B612" s="100" t="s">
        <v>1136</v>
      </c>
      <c r="C612" s="98"/>
    </row>
    <row r="613" spans="1:3">
      <c r="A613" s="99" t="s">
        <v>1137</v>
      </c>
      <c r="B613" s="100" t="s">
        <v>1138</v>
      </c>
      <c r="C613" s="102">
        <v>151.54839999999999</v>
      </c>
    </row>
    <row r="614" spans="1:3">
      <c r="A614" s="99" t="s">
        <v>1139</v>
      </c>
      <c r="B614" s="97" t="s">
        <v>1140</v>
      </c>
      <c r="C614" s="98"/>
    </row>
    <row r="615" spans="1:3">
      <c r="A615" s="99" t="s">
        <v>1141</v>
      </c>
      <c r="B615" s="100" t="s">
        <v>1142</v>
      </c>
      <c r="C615" s="98"/>
    </row>
    <row r="616" spans="1:3">
      <c r="A616" s="96" t="s">
        <v>1143</v>
      </c>
      <c r="B616" s="97" t="s">
        <v>1144</v>
      </c>
      <c r="C616" s="98">
        <f>SUM(C617)</f>
        <v>51.482599999999998</v>
      </c>
    </row>
    <row r="617" spans="1:3">
      <c r="A617" s="99" t="s">
        <v>1145</v>
      </c>
      <c r="B617" s="100" t="s">
        <v>1146</v>
      </c>
      <c r="C617" s="101">
        <v>51.482599999999998</v>
      </c>
    </row>
    <row r="618" spans="1:3">
      <c r="A618" s="96" t="s">
        <v>1147</v>
      </c>
      <c r="B618" s="97" t="s">
        <v>1148</v>
      </c>
      <c r="C618" s="98">
        <f>C619+C623+C625+C627</f>
        <v>283.2484</v>
      </c>
    </row>
    <row r="619" spans="1:3">
      <c r="A619" s="96" t="s">
        <v>1149</v>
      </c>
      <c r="B619" s="97" t="s">
        <v>1150</v>
      </c>
      <c r="C619" s="98">
        <f>C620+C621+C622</f>
        <v>231.39840000000001</v>
      </c>
    </row>
    <row r="620" spans="1:3">
      <c r="A620" s="99" t="s">
        <v>1151</v>
      </c>
      <c r="B620" s="100" t="s">
        <v>66</v>
      </c>
      <c r="C620" s="102">
        <v>36.1509</v>
      </c>
    </row>
    <row r="621" spans="1:3">
      <c r="A621" s="99" t="s">
        <v>1152</v>
      </c>
      <c r="B621" s="100" t="s">
        <v>68</v>
      </c>
      <c r="C621" s="102">
        <v>148</v>
      </c>
    </row>
    <row r="622" spans="1:3">
      <c r="A622" s="99" t="s">
        <v>1153</v>
      </c>
      <c r="B622" s="100" t="s">
        <v>82</v>
      </c>
      <c r="C622" s="101">
        <v>47.247500000000002</v>
      </c>
    </row>
    <row r="623" spans="1:3">
      <c r="A623" s="96" t="s">
        <v>1154</v>
      </c>
      <c r="B623" s="97" t="s">
        <v>1155</v>
      </c>
      <c r="C623" s="98"/>
    </row>
    <row r="624" spans="1:3">
      <c r="A624" s="99" t="s">
        <v>1156</v>
      </c>
      <c r="B624" s="100" t="s">
        <v>1157</v>
      </c>
      <c r="C624" s="98"/>
    </row>
    <row r="625" spans="1:3">
      <c r="A625" s="96" t="s">
        <v>1158</v>
      </c>
      <c r="B625" s="97" t="s">
        <v>1159</v>
      </c>
      <c r="C625" s="98"/>
    </row>
    <row r="626" spans="1:3">
      <c r="A626" s="99" t="s">
        <v>1160</v>
      </c>
      <c r="B626" s="100" t="s">
        <v>1161</v>
      </c>
      <c r="C626" s="98"/>
    </row>
    <row r="627" spans="1:3">
      <c r="A627" s="99" t="s">
        <v>1162</v>
      </c>
      <c r="B627" s="97" t="s">
        <v>1163</v>
      </c>
      <c r="C627" s="98">
        <f>C628</f>
        <v>51.85</v>
      </c>
    </row>
    <row r="628" spans="1:3">
      <c r="A628" s="99" t="s">
        <v>1164</v>
      </c>
      <c r="B628" s="100" t="s">
        <v>1165</v>
      </c>
      <c r="C628" s="102">
        <v>51.85</v>
      </c>
    </row>
    <row r="629" spans="1:3">
      <c r="A629" s="96" t="s">
        <v>1166</v>
      </c>
      <c r="B629" s="97" t="s">
        <v>1167</v>
      </c>
      <c r="C629" s="98">
        <f>SUM(C630,C635,C641,C646)</f>
        <v>222.42339999999999</v>
      </c>
    </row>
    <row r="630" spans="1:3">
      <c r="A630" s="96" t="s">
        <v>1168</v>
      </c>
      <c r="B630" s="97" t="s">
        <v>1169</v>
      </c>
      <c r="C630" s="98">
        <f>SUM(C631:C634)</f>
        <v>216.42339999999999</v>
      </c>
    </row>
    <row r="631" spans="1:3">
      <c r="A631" s="99" t="s">
        <v>1170</v>
      </c>
      <c r="B631" s="100" t="s">
        <v>66</v>
      </c>
      <c r="C631" s="98"/>
    </row>
    <row r="632" spans="1:3">
      <c r="A632" s="99" t="s">
        <v>1171</v>
      </c>
      <c r="B632" s="100" t="s">
        <v>1172</v>
      </c>
      <c r="C632" s="98"/>
    </row>
    <row r="633" spans="1:3">
      <c r="A633" s="99" t="s">
        <v>1173</v>
      </c>
      <c r="B633" s="100" t="s">
        <v>82</v>
      </c>
      <c r="C633" s="107">
        <v>216.42339999999999</v>
      </c>
    </row>
    <row r="634" spans="1:3">
      <c r="A634" s="99" t="s">
        <v>1174</v>
      </c>
      <c r="B634" s="100" t="s">
        <v>1175</v>
      </c>
      <c r="C634" s="98"/>
    </row>
    <row r="635" spans="1:3">
      <c r="A635" s="96" t="s">
        <v>1176</v>
      </c>
      <c r="B635" s="97" t="s">
        <v>1177</v>
      </c>
      <c r="C635" s="98">
        <f>SUM(C636:C640)</f>
        <v>6</v>
      </c>
    </row>
    <row r="636" spans="1:3">
      <c r="A636" s="99" t="s">
        <v>1178</v>
      </c>
      <c r="B636" s="97" t="s">
        <v>68</v>
      </c>
      <c r="C636" s="98"/>
    </row>
    <row r="637" spans="1:3">
      <c r="A637" s="99" t="s">
        <v>1179</v>
      </c>
      <c r="B637" s="100" t="s">
        <v>1180</v>
      </c>
      <c r="C637" s="98"/>
    </row>
    <row r="638" spans="1:3">
      <c r="A638" s="99" t="s">
        <v>1181</v>
      </c>
      <c r="B638" s="100" t="s">
        <v>1182</v>
      </c>
      <c r="C638" s="98"/>
    </row>
    <row r="639" spans="1:3">
      <c r="A639" s="99" t="s">
        <v>1183</v>
      </c>
      <c r="B639" s="100" t="s">
        <v>1184</v>
      </c>
      <c r="C639" s="98"/>
    </row>
    <row r="640" spans="1:3">
      <c r="A640" s="99" t="s">
        <v>1185</v>
      </c>
      <c r="B640" s="100" t="s">
        <v>1186</v>
      </c>
      <c r="C640" s="101">
        <v>6</v>
      </c>
    </row>
    <row r="641" spans="1:3">
      <c r="A641" s="96" t="s">
        <v>1187</v>
      </c>
      <c r="B641" s="97" t="s">
        <v>1188</v>
      </c>
      <c r="C641" s="98"/>
    </row>
    <row r="642" spans="1:3">
      <c r="A642" s="99" t="s">
        <v>1189</v>
      </c>
      <c r="B642" s="100" t="s">
        <v>1190</v>
      </c>
      <c r="C642" s="98"/>
    </row>
    <row r="643" spans="1:3">
      <c r="A643" s="99" t="s">
        <v>1191</v>
      </c>
      <c r="B643" s="100" t="s">
        <v>1192</v>
      </c>
      <c r="C643" s="98"/>
    </row>
    <row r="644" spans="1:3">
      <c r="A644" s="99" t="s">
        <v>1193</v>
      </c>
      <c r="B644" s="100" t="s">
        <v>1194</v>
      </c>
      <c r="C644" s="98"/>
    </row>
    <row r="645" spans="1:3">
      <c r="A645" s="99" t="s">
        <v>1195</v>
      </c>
      <c r="B645" s="100" t="s">
        <v>1196</v>
      </c>
      <c r="C645" s="98"/>
    </row>
    <row r="646" spans="1:3">
      <c r="A646" s="99" t="s">
        <v>1197</v>
      </c>
      <c r="B646" s="97" t="s">
        <v>1198</v>
      </c>
      <c r="C646" s="98"/>
    </row>
    <row r="647" spans="1:3">
      <c r="A647" s="99" t="s">
        <v>1199</v>
      </c>
      <c r="B647" s="100" t="s">
        <v>1200</v>
      </c>
      <c r="C647" s="98"/>
    </row>
    <row r="648" spans="1:3">
      <c r="A648" s="96" t="s">
        <v>1201</v>
      </c>
      <c r="B648" s="97" t="s">
        <v>1202</v>
      </c>
      <c r="C648" s="98">
        <f>SUM(C649,C654,C657)</f>
        <v>6733.6562123076901</v>
      </c>
    </row>
    <row r="649" spans="1:3">
      <c r="A649" s="96" t="s">
        <v>1203</v>
      </c>
      <c r="B649" s="97" t="s">
        <v>1204</v>
      </c>
      <c r="C649" s="98"/>
    </row>
    <row r="650" spans="1:3">
      <c r="A650" s="99" t="s">
        <v>1205</v>
      </c>
      <c r="B650" s="100" t="s">
        <v>1206</v>
      </c>
      <c r="C650" s="98"/>
    </row>
    <row r="651" spans="1:3">
      <c r="A651" s="99" t="s">
        <v>1207</v>
      </c>
      <c r="B651" s="100" t="s">
        <v>1208</v>
      </c>
      <c r="C651" s="98"/>
    </row>
    <row r="652" spans="1:3">
      <c r="A652" s="99" t="s">
        <v>1209</v>
      </c>
      <c r="B652" s="100" t="s">
        <v>1210</v>
      </c>
      <c r="C652" s="98"/>
    </row>
    <row r="653" spans="1:3">
      <c r="A653" s="99" t="s">
        <v>1211</v>
      </c>
      <c r="B653" s="100" t="s">
        <v>1212</v>
      </c>
      <c r="C653" s="98"/>
    </row>
    <row r="654" spans="1:3">
      <c r="A654" s="96" t="s">
        <v>1213</v>
      </c>
      <c r="B654" s="97" t="s">
        <v>1214</v>
      </c>
      <c r="C654" s="98">
        <f>SUM(C655:C656)</f>
        <v>6733.6562123076901</v>
      </c>
    </row>
    <row r="655" spans="1:3">
      <c r="A655" s="99" t="s">
        <v>1215</v>
      </c>
      <c r="B655" s="100" t="s">
        <v>1216</v>
      </c>
      <c r="C655" s="102">
        <v>6733.6562123076901</v>
      </c>
    </row>
    <row r="656" spans="1:3">
      <c r="A656" s="99" t="s">
        <v>1217</v>
      </c>
      <c r="B656" s="100" t="s">
        <v>1218</v>
      </c>
      <c r="C656" s="105"/>
    </row>
    <row r="657" spans="1:3">
      <c r="A657" s="96" t="s">
        <v>1219</v>
      </c>
      <c r="B657" s="97" t="s">
        <v>1220</v>
      </c>
      <c r="C657" s="98"/>
    </row>
    <row r="658" spans="1:3">
      <c r="A658" s="99" t="s">
        <v>1221</v>
      </c>
      <c r="B658" s="100" t="s">
        <v>1222</v>
      </c>
      <c r="C658" s="98"/>
    </row>
    <row r="659" spans="1:3">
      <c r="A659" s="99" t="s">
        <v>1223</v>
      </c>
      <c r="B659" s="100" t="s">
        <v>1224</v>
      </c>
      <c r="C659" s="98"/>
    </row>
    <row r="660" spans="1:3">
      <c r="A660" s="96" t="s">
        <v>1225</v>
      </c>
      <c r="B660" s="97" t="s">
        <v>1226</v>
      </c>
      <c r="C660" s="98">
        <f>SUM(C661,C669)</f>
        <v>1450.9059999999999</v>
      </c>
    </row>
    <row r="661" spans="1:3">
      <c r="A661" s="96" t="s">
        <v>1227</v>
      </c>
      <c r="B661" s="97" t="s">
        <v>1228</v>
      </c>
      <c r="C661" s="98">
        <f>SUM(C662:C668)</f>
        <v>1450.9059999999999</v>
      </c>
    </row>
    <row r="662" spans="1:3">
      <c r="A662" s="99" t="s">
        <v>1229</v>
      </c>
      <c r="B662" s="100" t="s">
        <v>66</v>
      </c>
      <c r="C662" s="101">
        <v>150.90600000000001</v>
      </c>
    </row>
    <row r="663" spans="1:3">
      <c r="A663" s="99" t="s">
        <v>1230</v>
      </c>
      <c r="B663" s="100" t="s">
        <v>68</v>
      </c>
      <c r="C663" s="101">
        <v>7</v>
      </c>
    </row>
    <row r="664" spans="1:3">
      <c r="A664" s="99" t="s">
        <v>1231</v>
      </c>
      <c r="B664" s="100" t="s">
        <v>1232</v>
      </c>
      <c r="C664" s="98"/>
    </row>
    <row r="665" spans="1:3">
      <c r="A665" s="99" t="s">
        <v>1233</v>
      </c>
      <c r="B665" s="100" t="s">
        <v>1234</v>
      </c>
      <c r="C665" s="98"/>
    </row>
    <row r="666" spans="1:3">
      <c r="A666" s="99" t="s">
        <v>1235</v>
      </c>
      <c r="B666" s="100" t="s">
        <v>1236</v>
      </c>
      <c r="C666" s="101">
        <v>1293</v>
      </c>
    </row>
    <row r="667" spans="1:3">
      <c r="A667" s="99" t="s">
        <v>1237</v>
      </c>
      <c r="B667" s="100" t="s">
        <v>82</v>
      </c>
      <c r="C667" s="98"/>
    </row>
    <row r="668" spans="1:3">
      <c r="A668" s="99" t="s">
        <v>1238</v>
      </c>
      <c r="B668" s="100" t="s">
        <v>1239</v>
      </c>
      <c r="C668" s="98"/>
    </row>
    <row r="669" spans="1:3">
      <c r="A669" s="96" t="s">
        <v>1240</v>
      </c>
      <c r="B669" s="97" t="s">
        <v>1241</v>
      </c>
      <c r="C669" s="98"/>
    </row>
    <row r="670" spans="1:3">
      <c r="A670" s="99" t="s">
        <v>1242</v>
      </c>
      <c r="B670" s="100" t="s">
        <v>1243</v>
      </c>
      <c r="C670" s="98"/>
    </row>
    <row r="671" spans="1:3">
      <c r="A671" s="99" t="s">
        <v>1244</v>
      </c>
      <c r="B671" s="100" t="s">
        <v>1245</v>
      </c>
      <c r="C671" s="98"/>
    </row>
    <row r="672" spans="1:3">
      <c r="A672" s="99" t="s">
        <v>1246</v>
      </c>
      <c r="B672" s="100" t="s">
        <v>1247</v>
      </c>
      <c r="C672" s="98"/>
    </row>
    <row r="673" spans="1:3">
      <c r="A673" s="99" t="s">
        <v>1248</v>
      </c>
      <c r="B673" s="100" t="s">
        <v>1249</v>
      </c>
      <c r="C673" s="98">
        <v>1500</v>
      </c>
    </row>
    <row r="674" spans="1:3">
      <c r="A674" s="96" t="s">
        <v>1250</v>
      </c>
      <c r="B674" s="97" t="s">
        <v>1251</v>
      </c>
      <c r="C674" s="98">
        <f>SUM(C675,C676)</f>
        <v>18832.501</v>
      </c>
    </row>
    <row r="675" spans="1:3">
      <c r="A675" s="99" t="s">
        <v>1252</v>
      </c>
      <c r="B675" s="100" t="s">
        <v>1253</v>
      </c>
      <c r="C675" s="106"/>
    </row>
    <row r="676" spans="1:3">
      <c r="A676" s="96" t="s">
        <v>1254</v>
      </c>
      <c r="B676" s="97" t="s">
        <v>1255</v>
      </c>
      <c r="C676" s="98">
        <f>SUM(C677)</f>
        <v>18832.501</v>
      </c>
    </row>
    <row r="677" spans="1:3">
      <c r="A677" s="99" t="s">
        <v>1256</v>
      </c>
      <c r="B677" s="100" t="s">
        <v>1257</v>
      </c>
      <c r="C677" s="102">
        <v>18832.501</v>
      </c>
    </row>
    <row r="678" spans="1:3">
      <c r="A678" s="108" t="s">
        <v>1258</v>
      </c>
      <c r="B678" s="109" t="s">
        <v>1259</v>
      </c>
      <c r="C678" s="106">
        <f>SUM(C679)</f>
        <v>4244</v>
      </c>
    </row>
    <row r="679" spans="1:3">
      <c r="A679" s="110" t="s">
        <v>1260</v>
      </c>
      <c r="B679" s="109" t="s">
        <v>1261</v>
      </c>
      <c r="C679" s="106">
        <f>SUM(C680:C681)</f>
        <v>4244</v>
      </c>
    </row>
    <row r="680" spans="1:3">
      <c r="A680" s="110" t="s">
        <v>1262</v>
      </c>
      <c r="B680" s="109" t="s">
        <v>1263</v>
      </c>
      <c r="C680" s="102">
        <v>4244</v>
      </c>
    </row>
    <row r="681" spans="1:3">
      <c r="A681" s="110" t="s">
        <v>1264</v>
      </c>
      <c r="B681" s="109" t="s">
        <v>1265</v>
      </c>
      <c r="C681" s="106"/>
    </row>
  </sheetData>
  <mergeCells count="1">
    <mergeCell ref="A2:C2"/>
  </mergeCells>
  <phoneticPr fontId="39" type="noConversion"/>
  <printOptions horizontalCentered="1"/>
  <pageMargins left="0.78680555555555598" right="0.78680555555555598" top="1.1013888888888901" bottom="0.98402777777777795" header="0.51180555555555596" footer="0.70763888888888904"/>
  <pageSetup paperSize="9" fitToWidth="0" fitToHeight="0" pageOrder="overThenDown" orientation="portrait" useFirstPageNumber="1"/>
  <headerFooter alignWithMargins="0">
    <oddFooter>&amp;C- &amp;"方正书宋简体,常规"&amp;P&amp;"宋体,常规"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32"/>
  <sheetViews>
    <sheetView showZeros="0" zoomScale="85" zoomScaleNormal="85" workbookViewId="0">
      <pane xSplit="1" ySplit="4" topLeftCell="B5" activePane="bottomRight" state="frozen"/>
      <selection pane="topRight"/>
      <selection pane="bottomLeft"/>
      <selection pane="bottomRight" activeCell="K3" sqref="K3"/>
    </sheetView>
  </sheetViews>
  <sheetFormatPr defaultColWidth="9" defaultRowHeight="14.25"/>
  <cols>
    <col min="1" max="1" width="35.5" style="71" customWidth="1"/>
    <col min="2" max="2" width="13.125" style="71" customWidth="1"/>
    <col min="3" max="3" width="14" style="71" customWidth="1"/>
    <col min="4" max="4" width="16" style="71" customWidth="1"/>
    <col min="5" max="5" width="14.25" style="71" customWidth="1"/>
    <col min="6" max="6" width="14.125" style="71" customWidth="1"/>
    <col min="7" max="7" width="11.75" style="71" customWidth="1"/>
    <col min="8" max="8" width="8.125" style="71" customWidth="1"/>
    <col min="9" max="9" width="8" style="71" customWidth="1"/>
    <col min="10" max="10" width="10.375" style="71" customWidth="1"/>
    <col min="11" max="11" width="11.375" style="71" customWidth="1"/>
    <col min="12" max="16384" width="9" style="71"/>
  </cols>
  <sheetData>
    <row r="1" spans="1:11" ht="18">
      <c r="A1" s="72" t="s">
        <v>1266</v>
      </c>
    </row>
    <row r="2" spans="1:11" ht="21" customHeight="1">
      <c r="A2" s="147" t="s">
        <v>1267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 ht="20.25" customHeight="1">
      <c r="A3" s="73"/>
      <c r="C3" s="74"/>
      <c r="D3" s="74"/>
      <c r="K3" s="80" t="s">
        <v>57</v>
      </c>
    </row>
    <row r="4" spans="1:11" s="70" customFormat="1" ht="50.25" customHeight="1">
      <c r="A4" s="75" t="s">
        <v>1268</v>
      </c>
      <c r="B4" s="75" t="s">
        <v>1269</v>
      </c>
      <c r="C4" s="75" t="s">
        <v>1270</v>
      </c>
      <c r="D4" s="75" t="s">
        <v>1271</v>
      </c>
      <c r="E4" s="75" t="s">
        <v>1272</v>
      </c>
      <c r="F4" s="75" t="s">
        <v>1273</v>
      </c>
      <c r="G4" s="75" t="s">
        <v>1274</v>
      </c>
      <c r="H4" s="75" t="s">
        <v>1275</v>
      </c>
      <c r="I4" s="75" t="s">
        <v>1276</v>
      </c>
      <c r="J4" s="75" t="s">
        <v>1277</v>
      </c>
      <c r="K4" s="75" t="s">
        <v>1251</v>
      </c>
    </row>
    <row r="5" spans="1:11" ht="20.100000000000001" customHeight="1">
      <c r="A5" s="76" t="s">
        <v>1278</v>
      </c>
      <c r="B5" s="77">
        <f t="shared" ref="B5:B28" si="0">SUM(C5:K5)</f>
        <v>38012.97365</v>
      </c>
      <c r="C5" s="77">
        <v>16341.7009</v>
      </c>
      <c r="D5" s="77">
        <v>20709.615549999999</v>
      </c>
      <c r="E5" s="77">
        <v>16.987200000000001</v>
      </c>
      <c r="F5" s="77"/>
      <c r="G5" s="77"/>
      <c r="H5" s="77"/>
      <c r="I5" s="77"/>
      <c r="J5" s="77">
        <v>944.67</v>
      </c>
      <c r="K5" s="77"/>
    </row>
    <row r="6" spans="1:11" ht="20.100000000000001" customHeight="1">
      <c r="A6" s="76" t="s">
        <v>1279</v>
      </c>
      <c r="B6" s="77">
        <f t="shared" si="0"/>
        <v>0</v>
      </c>
      <c r="C6" s="77"/>
      <c r="D6" s="77"/>
      <c r="E6" s="77"/>
      <c r="F6" s="77"/>
      <c r="G6" s="77"/>
      <c r="H6" s="77"/>
      <c r="I6" s="77"/>
      <c r="J6" s="77"/>
      <c r="K6" s="77"/>
    </row>
    <row r="7" spans="1:11" ht="20.100000000000001" customHeight="1">
      <c r="A7" s="76" t="s">
        <v>1280</v>
      </c>
      <c r="B7" s="77">
        <f t="shared" si="0"/>
        <v>0</v>
      </c>
      <c r="C7" s="77"/>
      <c r="D7" s="77"/>
      <c r="E7" s="77"/>
      <c r="F7" s="77"/>
      <c r="G7" s="77"/>
      <c r="H7" s="77"/>
      <c r="I7" s="77"/>
      <c r="J7" s="77"/>
      <c r="K7" s="77"/>
    </row>
    <row r="8" spans="1:11" ht="20.100000000000001" customHeight="1">
      <c r="A8" s="76" t="s">
        <v>1281</v>
      </c>
      <c r="B8" s="77">
        <f t="shared" si="0"/>
        <v>5066.7354169999999</v>
      </c>
      <c r="C8" s="77">
        <v>2015.4235000000001</v>
      </c>
      <c r="D8" s="77">
        <v>2987.8079170000001</v>
      </c>
      <c r="E8" s="77">
        <v>3.504</v>
      </c>
      <c r="F8" s="77"/>
      <c r="G8" s="77"/>
      <c r="H8" s="77"/>
      <c r="I8" s="77"/>
      <c r="J8" s="77">
        <v>60</v>
      </c>
      <c r="K8" s="77"/>
    </row>
    <row r="9" spans="1:11" ht="20.100000000000001" customHeight="1">
      <c r="A9" s="76" t="s">
        <v>1282</v>
      </c>
      <c r="B9" s="77">
        <f t="shared" si="0"/>
        <v>62165.221899999997</v>
      </c>
      <c r="C9" s="77">
        <v>35950</v>
      </c>
      <c r="D9" s="77">
        <v>14146</v>
      </c>
      <c r="E9" s="77">
        <v>69.221900000000005</v>
      </c>
      <c r="F9" s="77"/>
      <c r="G9" s="77"/>
      <c r="H9" s="77"/>
      <c r="I9" s="77"/>
      <c r="J9" s="77">
        <v>12000</v>
      </c>
      <c r="K9" s="77"/>
    </row>
    <row r="10" spans="1:11" ht="20.100000000000001" customHeight="1">
      <c r="A10" s="76" t="s">
        <v>1283</v>
      </c>
      <c r="B10" s="77">
        <f t="shared" si="0"/>
        <v>3488.6761999999999</v>
      </c>
      <c r="C10" s="77">
        <v>347.2122</v>
      </c>
      <c r="D10" s="77">
        <v>3009.4</v>
      </c>
      <c r="E10" s="77">
        <v>2.0640000000000001</v>
      </c>
      <c r="F10" s="77"/>
      <c r="G10" s="77"/>
      <c r="H10" s="77"/>
      <c r="I10" s="77"/>
      <c r="J10" s="77">
        <v>130</v>
      </c>
      <c r="K10" s="77"/>
    </row>
    <row r="11" spans="1:11" ht="20.100000000000001" customHeight="1">
      <c r="A11" s="76" t="s">
        <v>1284</v>
      </c>
      <c r="B11" s="77">
        <f t="shared" si="0"/>
        <v>2725.4</v>
      </c>
      <c r="C11" s="77">
        <v>1275</v>
      </c>
      <c r="D11" s="77">
        <v>1448.96</v>
      </c>
      <c r="E11" s="77">
        <v>1.44</v>
      </c>
      <c r="F11" s="77"/>
      <c r="G11" s="77"/>
      <c r="H11" s="77"/>
      <c r="I11" s="77"/>
      <c r="J11" s="77"/>
      <c r="K11" s="77"/>
    </row>
    <row r="12" spans="1:11" ht="20.100000000000001" customHeight="1">
      <c r="A12" s="76" t="s">
        <v>1285</v>
      </c>
      <c r="B12" s="77">
        <f t="shared" si="0"/>
        <v>24850.631299280001</v>
      </c>
      <c r="C12" s="77">
        <v>2239.3567200000002</v>
      </c>
      <c r="D12" s="77">
        <v>13885.47421928</v>
      </c>
      <c r="E12" s="77">
        <v>7218.2003599999998</v>
      </c>
      <c r="F12" s="77"/>
      <c r="G12" s="77"/>
      <c r="H12" s="77"/>
      <c r="I12" s="77"/>
      <c r="J12" s="77">
        <v>207.6</v>
      </c>
      <c r="K12" s="77">
        <v>1300</v>
      </c>
    </row>
    <row r="13" spans="1:11" ht="20.100000000000001" customHeight="1">
      <c r="A13" s="76" t="s">
        <v>1286</v>
      </c>
      <c r="B13" s="77">
        <f t="shared" si="0"/>
        <v>24055.961614</v>
      </c>
      <c r="C13" s="77">
        <v>1709.6523</v>
      </c>
      <c r="D13" s="77">
        <v>5330.4620000000004</v>
      </c>
      <c r="E13" s="77">
        <v>5015.8473139999996</v>
      </c>
      <c r="F13" s="77"/>
      <c r="G13" s="77"/>
      <c r="H13" s="77"/>
      <c r="I13" s="77"/>
      <c r="J13" s="77">
        <v>12000</v>
      </c>
      <c r="K13" s="77"/>
    </row>
    <row r="14" spans="1:11" ht="20.100000000000001" customHeight="1">
      <c r="A14" s="76" t="s">
        <v>1287</v>
      </c>
      <c r="B14" s="77">
        <f t="shared" si="0"/>
        <v>130</v>
      </c>
      <c r="C14" s="77"/>
      <c r="D14" s="77">
        <v>130</v>
      </c>
      <c r="E14" s="77"/>
      <c r="F14" s="77"/>
      <c r="G14" s="77"/>
      <c r="H14" s="77"/>
      <c r="I14" s="77"/>
      <c r="J14" s="77"/>
      <c r="K14" s="77"/>
    </row>
    <row r="15" spans="1:11" ht="20.100000000000001" customHeight="1">
      <c r="A15" s="76" t="s">
        <v>1288</v>
      </c>
      <c r="B15" s="77">
        <f t="shared" si="0"/>
        <v>9424.1756999999998</v>
      </c>
      <c r="C15" s="77">
        <v>5838.8792999999996</v>
      </c>
      <c r="D15" s="77">
        <v>3525.8904000000002</v>
      </c>
      <c r="E15" s="77">
        <v>59.405999999999999</v>
      </c>
      <c r="F15" s="77"/>
      <c r="G15" s="77"/>
      <c r="H15" s="77"/>
      <c r="I15" s="77"/>
      <c r="J15" s="77"/>
      <c r="K15" s="77"/>
    </row>
    <row r="16" spans="1:11" ht="20.100000000000001" customHeight="1">
      <c r="A16" s="76" t="s">
        <v>1289</v>
      </c>
      <c r="B16" s="77">
        <f t="shared" si="0"/>
        <v>7861.3844120000003</v>
      </c>
      <c r="C16" s="77">
        <v>4477.5454120000004</v>
      </c>
      <c r="D16" s="77">
        <v>3372.1750000000002</v>
      </c>
      <c r="E16" s="77">
        <v>11.664</v>
      </c>
      <c r="F16" s="77"/>
      <c r="G16" s="77"/>
      <c r="H16" s="77"/>
      <c r="I16" s="77"/>
      <c r="J16" s="77"/>
      <c r="K16" s="77"/>
    </row>
    <row r="17" spans="1:11" ht="20.100000000000001" customHeight="1">
      <c r="A17" s="76" t="s">
        <v>1290</v>
      </c>
      <c r="B17" s="77">
        <f t="shared" si="0"/>
        <v>948.98789999999997</v>
      </c>
      <c r="C17" s="77">
        <v>805.36789999999996</v>
      </c>
      <c r="D17" s="77">
        <v>142.66</v>
      </c>
      <c r="E17" s="77">
        <v>0.96</v>
      </c>
      <c r="F17" s="77"/>
      <c r="G17" s="77"/>
      <c r="H17" s="77"/>
      <c r="I17" s="77"/>
      <c r="J17" s="77"/>
      <c r="K17" s="77"/>
    </row>
    <row r="18" spans="1:11" ht="20.100000000000001" customHeight="1">
      <c r="A18" s="76" t="s">
        <v>1291</v>
      </c>
      <c r="B18" s="77">
        <f t="shared" si="0"/>
        <v>3112.6934000000001</v>
      </c>
      <c r="C18" s="77">
        <v>744.85339999999997</v>
      </c>
      <c r="D18" s="77">
        <v>2366.4</v>
      </c>
      <c r="E18" s="77">
        <v>1.44</v>
      </c>
      <c r="F18" s="77"/>
      <c r="G18" s="77"/>
      <c r="H18" s="77"/>
      <c r="I18" s="77"/>
      <c r="J18" s="77"/>
      <c r="K18" s="77"/>
    </row>
    <row r="19" spans="1:11" ht="20.100000000000001" customHeight="1">
      <c r="A19" s="76" t="s">
        <v>1292</v>
      </c>
      <c r="B19" s="77">
        <f t="shared" si="0"/>
        <v>650.57270000000005</v>
      </c>
      <c r="C19" s="77">
        <v>289.97059999999999</v>
      </c>
      <c r="D19" s="77">
        <v>324.76</v>
      </c>
      <c r="E19" s="77">
        <v>35.842100000000002</v>
      </c>
      <c r="F19" s="77"/>
      <c r="G19" s="77"/>
      <c r="H19" s="77"/>
      <c r="I19" s="77"/>
      <c r="J19" s="77"/>
      <c r="K19" s="77"/>
    </row>
    <row r="20" spans="1:11" ht="20.100000000000001" customHeight="1">
      <c r="A20" s="76" t="s">
        <v>1293</v>
      </c>
      <c r="B20" s="77">
        <f t="shared" si="0"/>
        <v>283.2484</v>
      </c>
      <c r="C20" s="77">
        <v>71.218400000000003</v>
      </c>
      <c r="D20" s="77">
        <v>212.03</v>
      </c>
      <c r="E20" s="77"/>
      <c r="F20" s="77"/>
      <c r="G20" s="77"/>
      <c r="H20" s="77"/>
      <c r="I20" s="77"/>
      <c r="J20" s="77"/>
      <c r="K20" s="77"/>
    </row>
    <row r="21" spans="1:11" ht="20.100000000000001" customHeight="1">
      <c r="A21" s="76" t="s">
        <v>1294</v>
      </c>
      <c r="B21" s="77">
        <f t="shared" si="0"/>
        <v>0</v>
      </c>
      <c r="C21" s="77"/>
      <c r="D21" s="77"/>
      <c r="E21" s="77"/>
      <c r="F21" s="77"/>
      <c r="G21" s="77"/>
      <c r="H21" s="77"/>
      <c r="I21" s="77"/>
      <c r="J21" s="77"/>
      <c r="K21" s="77"/>
    </row>
    <row r="22" spans="1:11" ht="20.100000000000001" customHeight="1">
      <c r="A22" s="76" t="s">
        <v>1295</v>
      </c>
      <c r="B22" s="77">
        <f t="shared" si="0"/>
        <v>222.42339999999999</v>
      </c>
      <c r="C22" s="77">
        <v>176.52340000000001</v>
      </c>
      <c r="D22" s="77">
        <v>45.9</v>
      </c>
      <c r="E22" s="77"/>
      <c r="F22" s="77"/>
      <c r="G22" s="77"/>
      <c r="H22" s="77"/>
      <c r="I22" s="77"/>
      <c r="J22" s="77"/>
      <c r="K22" s="77"/>
    </row>
    <row r="23" spans="1:11" ht="20.100000000000001" customHeight="1">
      <c r="A23" s="76" t="s">
        <v>1296</v>
      </c>
      <c r="B23" s="77">
        <f t="shared" si="0"/>
        <v>6733.6562123076901</v>
      </c>
      <c r="C23" s="77">
        <v>2500</v>
      </c>
      <c r="D23" s="77">
        <v>0</v>
      </c>
      <c r="E23" s="77">
        <v>4233.6562123076901</v>
      </c>
      <c r="F23" s="77"/>
      <c r="G23" s="77"/>
      <c r="H23" s="77"/>
      <c r="I23" s="77"/>
      <c r="J23" s="77"/>
      <c r="K23" s="77"/>
    </row>
    <row r="24" spans="1:11" ht="20.100000000000001" customHeight="1">
      <c r="A24" s="76" t="s">
        <v>1297</v>
      </c>
      <c r="B24" s="77">
        <f t="shared" si="0"/>
        <v>1450.9059999999999</v>
      </c>
      <c r="C24" s="77">
        <v>121.206</v>
      </c>
      <c r="D24" s="77">
        <v>35.979999999999997</v>
      </c>
      <c r="E24" s="77">
        <v>0.72</v>
      </c>
      <c r="F24" s="77">
        <v>1293</v>
      </c>
      <c r="G24" s="77"/>
      <c r="H24" s="77"/>
      <c r="I24" s="77"/>
      <c r="J24" s="77"/>
      <c r="K24" s="77"/>
    </row>
    <row r="25" spans="1:11" ht="20.100000000000001" customHeight="1">
      <c r="A25" s="76" t="s">
        <v>1298</v>
      </c>
      <c r="B25" s="77">
        <f t="shared" si="0"/>
        <v>1500</v>
      </c>
      <c r="C25" s="77"/>
      <c r="D25" s="77">
        <v>1500</v>
      </c>
      <c r="E25" s="77"/>
      <c r="F25" s="77"/>
      <c r="G25" s="77"/>
      <c r="H25" s="77"/>
      <c r="I25" s="77"/>
      <c r="J25" s="77"/>
      <c r="K25" s="77"/>
    </row>
    <row r="26" spans="1:11" ht="20.100000000000001" customHeight="1">
      <c r="A26" s="76" t="s">
        <v>1299</v>
      </c>
      <c r="B26" s="77">
        <f t="shared" si="0"/>
        <v>18832.501</v>
      </c>
      <c r="C26" s="77">
        <v>266.101</v>
      </c>
      <c r="D26" s="77">
        <v>18566.400000000001</v>
      </c>
      <c r="E26" s="77"/>
      <c r="F26" s="77"/>
      <c r="G26" s="77"/>
      <c r="H26" s="77"/>
      <c r="I26" s="77"/>
      <c r="J26" s="77"/>
      <c r="K26" s="77"/>
    </row>
    <row r="27" spans="1:11" ht="20.100000000000001" hidden="1" customHeight="1">
      <c r="A27" s="76" t="s">
        <v>1299</v>
      </c>
      <c r="B27" s="77">
        <f t="shared" si="0"/>
        <v>0</v>
      </c>
      <c r="C27" s="77"/>
      <c r="D27" s="77"/>
      <c r="E27" s="77"/>
      <c r="F27" s="77"/>
      <c r="G27" s="77"/>
      <c r="H27" s="77"/>
      <c r="I27" s="77"/>
      <c r="J27" s="77"/>
      <c r="K27" s="77"/>
    </row>
    <row r="28" spans="1:11" ht="20.100000000000001" customHeight="1">
      <c r="A28" s="76" t="s">
        <v>1300</v>
      </c>
      <c r="B28" s="77">
        <f t="shared" si="0"/>
        <v>4244</v>
      </c>
      <c r="C28" s="77"/>
      <c r="D28" s="77"/>
      <c r="E28" s="77"/>
      <c r="F28" s="77"/>
      <c r="G28" s="77"/>
      <c r="H28" s="77">
        <v>4244</v>
      </c>
      <c r="I28" s="77"/>
      <c r="J28" s="77"/>
      <c r="K28" s="77"/>
    </row>
    <row r="29" spans="1:11" ht="20.100000000000001" customHeight="1">
      <c r="A29" s="78" t="s">
        <v>50</v>
      </c>
      <c r="B29" s="77">
        <f>SUM(B5:B28)</f>
        <v>215760.149204588</v>
      </c>
      <c r="C29" s="77">
        <f t="shared" ref="C29:K29" si="1">SUM(C5:C28)</f>
        <v>75170.011031999995</v>
      </c>
      <c r="D29" s="77">
        <f t="shared" si="1"/>
        <v>91739.915086280002</v>
      </c>
      <c r="E29" s="77">
        <f t="shared" si="1"/>
        <v>16670.953086307702</v>
      </c>
      <c r="F29" s="77">
        <f t="shared" si="1"/>
        <v>1293</v>
      </c>
      <c r="G29" s="77">
        <f t="shared" si="1"/>
        <v>0</v>
      </c>
      <c r="H29" s="77">
        <f t="shared" si="1"/>
        <v>4244</v>
      </c>
      <c r="I29" s="77">
        <f t="shared" si="1"/>
        <v>0</v>
      </c>
      <c r="J29" s="77">
        <f t="shared" si="1"/>
        <v>25342.27</v>
      </c>
      <c r="K29" s="77">
        <f t="shared" si="1"/>
        <v>1300</v>
      </c>
    </row>
    <row r="32" spans="1:11">
      <c r="D32" s="79"/>
    </row>
  </sheetData>
  <mergeCells count="1">
    <mergeCell ref="A2:K2"/>
  </mergeCells>
  <phoneticPr fontId="39" type="noConversion"/>
  <pageMargins left="0.70763888888888904" right="0.15625" top="0.43263888888888902" bottom="0.43263888888888902" header="0.196527777777778" footer="0.15625"/>
  <pageSetup paperSize="9" scale="85" orientation="landscape"/>
  <headerFooter alignWithMargins="0">
    <oddFooter>&amp;C—1—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M272"/>
  <sheetViews>
    <sheetView showGridLines="0" showZeros="0" workbookViewId="0">
      <pane xSplit="1" ySplit="6" topLeftCell="B16" activePane="bottomRight" state="frozen"/>
      <selection pane="topRight"/>
      <selection pane="bottomLeft"/>
      <selection pane="bottomRight" activeCell="I12" sqref="I12"/>
    </sheetView>
  </sheetViews>
  <sheetFormatPr defaultColWidth="9" defaultRowHeight="14.25"/>
  <cols>
    <col min="1" max="1" width="25.125" style="21" customWidth="1"/>
    <col min="2" max="3" width="12.75" style="21" customWidth="1"/>
    <col min="4" max="4" width="44.375" style="21" customWidth="1"/>
    <col min="5" max="5" width="12.625" style="21" customWidth="1"/>
    <col min="6" max="6" width="12.5" style="21" customWidth="1"/>
    <col min="7" max="7" width="11" style="21" customWidth="1"/>
    <col min="8" max="8" width="9" style="21"/>
    <col min="9" max="9" width="10" style="21" customWidth="1"/>
    <col min="10" max="247" width="9" style="21"/>
    <col min="248" max="16384" width="9" style="2"/>
  </cols>
  <sheetData>
    <row r="1" spans="1:9" ht="18">
      <c r="A1" s="22" t="s">
        <v>1301</v>
      </c>
      <c r="B1" s="22"/>
      <c r="C1" s="22"/>
    </row>
    <row r="2" spans="1:9" ht="30" customHeight="1">
      <c r="A2" s="149" t="s">
        <v>1302</v>
      </c>
      <c r="B2" s="149"/>
      <c r="C2" s="149"/>
      <c r="D2" s="149"/>
      <c r="E2" s="149"/>
      <c r="F2" s="149"/>
      <c r="G2" s="23"/>
    </row>
    <row r="3" spans="1:9" ht="18" hidden="1" customHeight="1">
      <c r="A3" s="24"/>
      <c r="B3" s="24"/>
      <c r="C3" s="24"/>
    </row>
    <row r="4" spans="1:9" ht="18" customHeight="1">
      <c r="A4" s="24"/>
      <c r="B4" s="24"/>
      <c r="C4" s="24"/>
    </row>
    <row r="5" spans="1:9" s="18" customFormat="1" ht="15.95" customHeight="1">
      <c r="A5" s="150" t="s">
        <v>1303</v>
      </c>
      <c r="B5" s="150" t="s">
        <v>4</v>
      </c>
      <c r="C5" s="151" t="s">
        <v>54</v>
      </c>
      <c r="D5" s="152" t="s">
        <v>1304</v>
      </c>
      <c r="E5" s="150" t="s">
        <v>4</v>
      </c>
      <c r="F5" s="151" t="s">
        <v>54</v>
      </c>
      <c r="G5" s="28"/>
    </row>
    <row r="6" spans="1:9" s="18" customFormat="1" ht="26.1" customHeight="1">
      <c r="A6" s="150"/>
      <c r="B6" s="150"/>
      <c r="C6" s="151"/>
      <c r="D6" s="152"/>
      <c r="E6" s="150"/>
      <c r="F6" s="151"/>
      <c r="G6" s="28"/>
    </row>
    <row r="7" spans="1:9" s="18" customFormat="1" ht="12.75" customHeight="1">
      <c r="A7" s="29" t="s">
        <v>1305</v>
      </c>
      <c r="B7" s="30"/>
      <c r="C7" s="30"/>
      <c r="D7" s="31" t="s">
        <v>1306</v>
      </c>
      <c r="E7" s="32">
        <f>SUM(E8)</f>
        <v>136</v>
      </c>
      <c r="F7" s="25">
        <f>SUM(F8)</f>
        <v>0</v>
      </c>
      <c r="G7" s="28"/>
    </row>
    <row r="8" spans="1:9" s="18" customFormat="1" ht="12.75" customHeight="1">
      <c r="A8" s="29" t="s">
        <v>1307</v>
      </c>
      <c r="B8" s="30"/>
      <c r="C8" s="30"/>
      <c r="D8" s="27" t="s">
        <v>1308</v>
      </c>
      <c r="E8" s="32">
        <v>136</v>
      </c>
      <c r="F8" s="26"/>
      <c r="G8" s="28"/>
    </row>
    <row r="9" spans="1:9" ht="12.95" customHeight="1">
      <c r="A9" s="29" t="s">
        <v>1309</v>
      </c>
      <c r="B9" s="30"/>
      <c r="C9" s="30"/>
      <c r="D9" s="33" t="s">
        <v>1310</v>
      </c>
      <c r="E9" s="32">
        <f>SUM(E10:E11)</f>
        <v>6274</v>
      </c>
      <c r="F9" s="32">
        <f>SUM(F10:F11)</f>
        <v>0</v>
      </c>
      <c r="G9" s="34"/>
    </row>
    <row r="10" spans="1:9" ht="18" customHeight="1">
      <c r="A10" s="29" t="s">
        <v>1311</v>
      </c>
      <c r="B10" s="30">
        <f>SUM(B11:B13)</f>
        <v>54081</v>
      </c>
      <c r="C10" s="30">
        <f>SUM(C11:C13)</f>
        <v>42000</v>
      </c>
      <c r="D10" s="35" t="s">
        <v>1312</v>
      </c>
      <c r="E10" s="36">
        <v>6274</v>
      </c>
      <c r="F10" s="37"/>
      <c r="G10" s="34"/>
    </row>
    <row r="11" spans="1:9" ht="12.95" customHeight="1">
      <c r="A11" s="38" t="s">
        <v>1313</v>
      </c>
      <c r="B11" s="30">
        <v>56200</v>
      </c>
      <c r="C11" s="39">
        <v>42000</v>
      </c>
      <c r="D11" s="35" t="s">
        <v>1314</v>
      </c>
      <c r="E11" s="36"/>
      <c r="F11" s="40"/>
      <c r="G11" s="34"/>
      <c r="I11" s="67"/>
    </row>
    <row r="12" spans="1:9" ht="12.95" customHeight="1">
      <c r="A12" s="38" t="s">
        <v>1315</v>
      </c>
      <c r="B12" s="30">
        <v>985</v>
      </c>
      <c r="C12" s="39"/>
      <c r="D12" s="31" t="s">
        <v>1316</v>
      </c>
      <c r="E12" s="32">
        <f>SUM(E13:E17)</f>
        <v>82982</v>
      </c>
      <c r="F12" s="32">
        <f>SUM(F13:F17)</f>
        <v>28839</v>
      </c>
      <c r="G12" s="41"/>
    </row>
    <row r="13" spans="1:9" ht="12.95" customHeight="1">
      <c r="A13" s="38" t="s">
        <v>1317</v>
      </c>
      <c r="B13" s="42">
        <v>-3104</v>
      </c>
      <c r="C13" s="39"/>
      <c r="D13" s="35" t="s">
        <v>1318</v>
      </c>
      <c r="E13" s="36">
        <v>82853</v>
      </c>
      <c r="F13" s="40">
        <v>28839</v>
      </c>
      <c r="G13" s="34"/>
      <c r="I13" s="67"/>
    </row>
    <row r="14" spans="1:9" ht="12.95" customHeight="1">
      <c r="A14" s="29" t="s">
        <v>1319</v>
      </c>
      <c r="B14" s="30">
        <f>SUM(B15:B16)</f>
        <v>0</v>
      </c>
      <c r="C14" s="30">
        <f>SUM(C15:C16)</f>
        <v>0</v>
      </c>
      <c r="D14" s="35" t="s">
        <v>1320</v>
      </c>
      <c r="E14" s="36"/>
      <c r="F14" s="43"/>
      <c r="G14" s="41"/>
    </row>
    <row r="15" spans="1:9" ht="12.95" customHeight="1">
      <c r="A15" s="38" t="s">
        <v>1321</v>
      </c>
      <c r="B15" s="30"/>
      <c r="C15" s="44"/>
      <c r="D15" s="35" t="s">
        <v>1322</v>
      </c>
      <c r="E15" s="36"/>
      <c r="F15" s="43"/>
      <c r="G15" s="45"/>
      <c r="H15" s="46"/>
    </row>
    <row r="16" spans="1:9" ht="12.95" customHeight="1">
      <c r="A16" s="38" t="s">
        <v>1323</v>
      </c>
      <c r="B16" s="30"/>
      <c r="C16" s="44"/>
      <c r="D16" s="35" t="s">
        <v>1324</v>
      </c>
      <c r="E16" s="36">
        <v>129</v>
      </c>
      <c r="F16" s="40"/>
      <c r="G16" s="47"/>
      <c r="H16" s="46"/>
      <c r="I16" s="68"/>
    </row>
    <row r="17" spans="1:9" ht="12.95" customHeight="1">
      <c r="A17" s="29" t="s">
        <v>1325</v>
      </c>
      <c r="B17" s="30"/>
      <c r="C17" s="30"/>
      <c r="D17" s="35" t="s">
        <v>1326</v>
      </c>
      <c r="E17" s="36"/>
      <c r="F17" s="43"/>
      <c r="G17" s="48"/>
      <c r="H17" s="49"/>
      <c r="I17" s="68"/>
    </row>
    <row r="18" spans="1:9" ht="12.95" customHeight="1">
      <c r="A18" s="29" t="s">
        <v>1327</v>
      </c>
      <c r="B18" s="30">
        <v>18</v>
      </c>
      <c r="C18" s="30"/>
      <c r="D18" s="35" t="s">
        <v>1328</v>
      </c>
      <c r="E18" s="36">
        <f>SUM(E19)</f>
        <v>0</v>
      </c>
      <c r="F18" s="36">
        <f>SUM(F19)</f>
        <v>0</v>
      </c>
      <c r="G18" s="48"/>
      <c r="H18" s="49"/>
    </row>
    <row r="19" spans="1:9" ht="19.5" customHeight="1">
      <c r="A19" s="29" t="s">
        <v>1329</v>
      </c>
      <c r="B19" s="30"/>
      <c r="C19" s="30"/>
      <c r="D19" s="35" t="s">
        <v>1330</v>
      </c>
      <c r="E19" s="36"/>
      <c r="F19" s="40"/>
      <c r="G19" s="48"/>
      <c r="H19" s="49"/>
    </row>
    <row r="20" spans="1:9" ht="12.95" customHeight="1">
      <c r="A20" s="29" t="s">
        <v>1331</v>
      </c>
      <c r="B20" s="30">
        <v>785</v>
      </c>
      <c r="C20" s="30"/>
      <c r="D20" s="31" t="s">
        <v>1332</v>
      </c>
      <c r="E20" s="32"/>
      <c r="F20" s="43"/>
      <c r="G20" s="47"/>
      <c r="H20" s="46"/>
    </row>
    <row r="21" spans="1:9" ht="12.95" customHeight="1">
      <c r="A21" s="29" t="s">
        <v>1333</v>
      </c>
      <c r="B21" s="30">
        <f>SUM(B22)</f>
        <v>0</v>
      </c>
      <c r="C21" s="30">
        <f>SUM(C22)</f>
        <v>0</v>
      </c>
      <c r="D21" s="50" t="s">
        <v>1334</v>
      </c>
      <c r="E21" s="36"/>
      <c r="F21" s="40"/>
      <c r="G21" s="34"/>
    </row>
    <row r="22" spans="1:9" ht="12.95" customHeight="1">
      <c r="A22" s="29" t="s">
        <v>1335</v>
      </c>
      <c r="B22" s="30"/>
      <c r="C22" s="30"/>
      <c r="D22" s="35" t="s">
        <v>1336</v>
      </c>
      <c r="E22" s="36"/>
      <c r="F22" s="37"/>
      <c r="G22" s="34"/>
    </row>
    <row r="23" spans="1:9" ht="12.95" customHeight="1">
      <c r="A23" s="51" t="s">
        <v>1337</v>
      </c>
      <c r="B23" s="52">
        <f>SUM(B7,B8,B9,B10,B14,B17,B18,B19,B20,B21)</f>
        <v>54884</v>
      </c>
      <c r="C23" s="52">
        <f>SUM(C7,C8,C9,C10,C14,C17,C18,C19,C20,C21)</f>
        <v>42000</v>
      </c>
      <c r="D23" s="31" t="s">
        <v>1338</v>
      </c>
      <c r="E23" s="32">
        <f>SUM(E24:E25)</f>
        <v>0</v>
      </c>
      <c r="F23" s="32">
        <f>SUM(F24:F25)</f>
        <v>0</v>
      </c>
      <c r="G23" s="34"/>
    </row>
    <row r="24" spans="1:9" ht="12.95" customHeight="1">
      <c r="A24" s="51" t="s">
        <v>1339</v>
      </c>
      <c r="B24" s="30">
        <f>SUM(B25)</f>
        <v>13591</v>
      </c>
      <c r="C24" s="30">
        <f>SUM(C25)</f>
        <v>15210</v>
      </c>
      <c r="D24" s="35" t="s">
        <v>1340</v>
      </c>
      <c r="E24" s="36"/>
      <c r="F24" s="37"/>
      <c r="G24" s="34"/>
    </row>
    <row r="25" spans="1:9" ht="12.95" customHeight="1">
      <c r="A25" s="53" t="s">
        <v>1341</v>
      </c>
      <c r="B25" s="30">
        <f>SUM(B26)</f>
        <v>13591</v>
      </c>
      <c r="C25" s="30">
        <f>SUM(C26)</f>
        <v>15210</v>
      </c>
      <c r="D25" s="35" t="s">
        <v>1342</v>
      </c>
      <c r="E25" s="36"/>
      <c r="F25" s="37"/>
      <c r="G25" s="54"/>
    </row>
    <row r="26" spans="1:9" ht="12.95" customHeight="1">
      <c r="A26" s="53" t="s">
        <v>1343</v>
      </c>
      <c r="B26" s="30">
        <v>13591</v>
      </c>
      <c r="C26" s="44">
        <v>15210</v>
      </c>
      <c r="D26" s="31" t="s">
        <v>1344</v>
      </c>
      <c r="E26" s="32">
        <f>SUM(E27:E28)</f>
        <v>742</v>
      </c>
      <c r="F26" s="55"/>
      <c r="G26" s="34"/>
    </row>
    <row r="27" spans="1:9" ht="12.95" customHeight="1">
      <c r="A27" s="51" t="s">
        <v>1345</v>
      </c>
      <c r="B27" s="30">
        <v>17000</v>
      </c>
      <c r="C27" s="44">
        <v>10000</v>
      </c>
      <c r="D27" s="35" t="s">
        <v>1346</v>
      </c>
      <c r="E27" s="36"/>
      <c r="F27" s="37"/>
      <c r="G27" s="34"/>
    </row>
    <row r="28" spans="1:9" ht="12.95" customHeight="1">
      <c r="A28" s="51" t="s">
        <v>1347</v>
      </c>
      <c r="B28" s="30">
        <v>14134</v>
      </c>
      <c r="C28" s="44">
        <v>6801</v>
      </c>
      <c r="D28" s="35" t="s">
        <v>1348</v>
      </c>
      <c r="E28" s="36">
        <v>742</v>
      </c>
      <c r="F28" s="40"/>
      <c r="G28" s="34"/>
    </row>
    <row r="29" spans="1:9" ht="12.95" customHeight="1">
      <c r="A29" s="51" t="s">
        <v>1349</v>
      </c>
      <c r="B29" s="30"/>
      <c r="C29" s="44"/>
      <c r="D29" s="31" t="s">
        <v>1350</v>
      </c>
      <c r="E29" s="36"/>
      <c r="F29" s="40">
        <f>SUM(F30)</f>
        <v>912</v>
      </c>
      <c r="G29" s="34"/>
    </row>
    <row r="30" spans="1:9" ht="12.95" customHeight="1">
      <c r="A30" s="51" t="s">
        <v>1351</v>
      </c>
      <c r="B30" s="30"/>
      <c r="C30" s="44"/>
      <c r="D30" s="35" t="s">
        <v>1352</v>
      </c>
      <c r="E30" s="36"/>
      <c r="F30" s="40">
        <v>912</v>
      </c>
      <c r="G30" s="34"/>
    </row>
    <row r="31" spans="1:9" ht="12.95" customHeight="1">
      <c r="A31" s="56"/>
      <c r="B31" s="56"/>
      <c r="C31" s="56"/>
      <c r="D31" s="31" t="s">
        <v>1353</v>
      </c>
      <c r="E31" s="36">
        <f>SUM(E32)</f>
        <v>0</v>
      </c>
      <c r="F31" s="36">
        <f>SUM(F32)</f>
        <v>0</v>
      </c>
      <c r="G31" s="34"/>
    </row>
    <row r="32" spans="1:9" ht="12.95" customHeight="1">
      <c r="A32" s="56"/>
      <c r="B32" s="56"/>
      <c r="C32" s="56"/>
      <c r="D32" s="35" t="s">
        <v>1354</v>
      </c>
      <c r="E32" s="36"/>
      <c r="F32" s="40"/>
      <c r="G32" s="34"/>
    </row>
    <row r="33" spans="1:9" ht="12.95" customHeight="1">
      <c r="A33" s="57"/>
      <c r="B33" s="30"/>
      <c r="C33" s="44"/>
      <c r="D33" s="58" t="s">
        <v>1355</v>
      </c>
      <c r="E33" s="32">
        <f>SUM(E7,E9,E12,E18,E20,E23,E26,E29,E31)</f>
        <v>90134</v>
      </c>
      <c r="F33" s="32">
        <f>SUM(F7,F9,F12,F18,F20,F23,F26,F29,F31)</f>
        <v>29751</v>
      </c>
      <c r="G33" s="34"/>
    </row>
    <row r="34" spans="1:9" ht="12.95" customHeight="1">
      <c r="A34" s="57"/>
      <c r="B34" s="30"/>
      <c r="C34" s="44"/>
      <c r="D34" s="53" t="s">
        <v>1274</v>
      </c>
      <c r="E34" s="36">
        <f>SUM(E35)</f>
        <v>635</v>
      </c>
      <c r="F34" s="36">
        <f>SUM(F35)</f>
        <v>635</v>
      </c>
      <c r="G34" s="34"/>
    </row>
    <row r="35" spans="1:9" ht="12.95" customHeight="1">
      <c r="A35" s="56"/>
      <c r="B35" s="30"/>
      <c r="C35" s="44"/>
      <c r="D35" s="53" t="s">
        <v>1356</v>
      </c>
      <c r="E35" s="36">
        <f>SUM(E36:E37)</f>
        <v>635</v>
      </c>
      <c r="F35" s="36">
        <f>SUM(F36:F37)</f>
        <v>635</v>
      </c>
      <c r="G35" s="34"/>
      <c r="I35" s="69"/>
    </row>
    <row r="36" spans="1:9" ht="12.95" customHeight="1">
      <c r="A36" s="56"/>
      <c r="B36" s="30"/>
      <c r="C36" s="44"/>
      <c r="D36" s="53" t="s">
        <v>1357</v>
      </c>
      <c r="E36" s="36"/>
      <c r="F36" s="59"/>
      <c r="G36" s="34"/>
    </row>
    <row r="37" spans="1:9" ht="12.95" customHeight="1">
      <c r="A37" s="56"/>
      <c r="B37" s="30"/>
      <c r="C37" s="44"/>
      <c r="D37" s="53" t="s">
        <v>1358</v>
      </c>
      <c r="E37" s="36">
        <v>635</v>
      </c>
      <c r="F37" s="59">
        <v>635</v>
      </c>
      <c r="G37" s="34"/>
    </row>
    <row r="38" spans="1:9" ht="12.95" customHeight="1">
      <c r="A38" s="51"/>
      <c r="B38" s="30"/>
      <c r="C38" s="44"/>
      <c r="D38" s="50" t="s">
        <v>1359</v>
      </c>
      <c r="E38" s="36">
        <v>2039</v>
      </c>
      <c r="F38" s="59">
        <v>43625</v>
      </c>
      <c r="G38" s="34"/>
    </row>
    <row r="39" spans="1:9" ht="12.95" customHeight="1">
      <c r="A39" s="51"/>
      <c r="B39" s="30"/>
      <c r="C39" s="44"/>
      <c r="D39" s="50" t="s">
        <v>1360</v>
      </c>
      <c r="E39" s="36">
        <v>6801</v>
      </c>
      <c r="F39" s="40"/>
      <c r="G39" s="34"/>
      <c r="H39" s="60"/>
    </row>
    <row r="40" spans="1:9" ht="12.95" customHeight="1">
      <c r="A40" s="58" t="s">
        <v>49</v>
      </c>
      <c r="B40" s="30">
        <f>SUM(B23,B24,B27,B28,B33,B34)</f>
        <v>99609</v>
      </c>
      <c r="C40" s="30">
        <f>SUM(C23,C24,C27,C28,C33,C34)</f>
        <v>74011</v>
      </c>
      <c r="D40" s="61" t="s">
        <v>50</v>
      </c>
      <c r="E40" s="36">
        <f>SUM(E33,E34,E38,E39)</f>
        <v>99609</v>
      </c>
      <c r="F40" s="36">
        <f>SUM(F33,F34,F38,F39)</f>
        <v>74011</v>
      </c>
      <c r="G40" s="62"/>
      <c r="H40" s="60"/>
      <c r="I40" s="60"/>
    </row>
    <row r="41" spans="1:9" ht="18" customHeight="1">
      <c r="A41" s="63" t="s">
        <v>51</v>
      </c>
      <c r="B41" s="63"/>
      <c r="C41" s="64"/>
      <c r="D41" s="64"/>
      <c r="E41" s="64"/>
      <c r="F41" s="64"/>
      <c r="G41" s="34"/>
    </row>
    <row r="42" spans="1:9" ht="18" customHeight="1">
      <c r="A42" s="64"/>
      <c r="B42" s="64"/>
      <c r="C42" s="65"/>
      <c r="D42" s="64"/>
      <c r="E42" s="66"/>
      <c r="F42" s="66"/>
      <c r="G42" s="34"/>
    </row>
    <row r="43" spans="1:9" ht="18" customHeight="1">
      <c r="A43" s="64"/>
      <c r="B43" s="64"/>
      <c r="C43" s="65"/>
      <c r="D43" s="64"/>
      <c r="E43" s="64"/>
      <c r="F43" s="66"/>
      <c r="G43" s="34"/>
    </row>
    <row r="44" spans="1:9" ht="18" customHeight="1">
      <c r="A44" s="64"/>
      <c r="B44" s="64"/>
      <c r="C44" s="64"/>
      <c r="D44" s="64"/>
      <c r="E44" s="64"/>
      <c r="F44" s="64"/>
      <c r="G44" s="62"/>
    </row>
    <row r="45" spans="1:9" ht="18" customHeight="1">
      <c r="A45" s="34"/>
      <c r="B45" s="34"/>
      <c r="C45" s="34"/>
      <c r="D45" s="34"/>
      <c r="E45" s="34"/>
      <c r="F45" s="34"/>
      <c r="G45" s="34"/>
    </row>
    <row r="46" spans="1:9" ht="18" customHeight="1">
      <c r="F46" s="19"/>
    </row>
    <row r="47" spans="1:9" ht="18" customHeight="1"/>
    <row r="48" spans="1:9" ht="18" customHeight="1"/>
    <row r="49" spans="1:6" ht="18" customHeight="1"/>
    <row r="50" spans="1:6" s="19" customFormat="1" ht="18" customHeight="1">
      <c r="A50" s="21"/>
      <c r="B50" s="21"/>
      <c r="C50" s="21"/>
      <c r="D50" s="21"/>
      <c r="E50" s="21"/>
      <c r="F50" s="21"/>
    </row>
    <row r="51" spans="1:6" ht="18" customHeight="1"/>
    <row r="52" spans="1:6" ht="18" customHeight="1"/>
    <row r="53" spans="1:6" ht="18" customHeight="1"/>
    <row r="54" spans="1:6" ht="18" customHeight="1"/>
    <row r="55" spans="1:6" ht="18" customHeight="1"/>
    <row r="56" spans="1:6" ht="18" customHeight="1"/>
    <row r="57" spans="1:6" ht="18" customHeight="1"/>
    <row r="58" spans="1:6" ht="18" customHeight="1"/>
    <row r="59" spans="1:6" ht="18" customHeight="1">
      <c r="D59" s="20"/>
      <c r="E59" s="20"/>
      <c r="F59" s="20"/>
    </row>
    <row r="60" spans="1:6" ht="18" customHeight="1"/>
    <row r="61" spans="1:6" ht="18" customHeight="1"/>
    <row r="62" spans="1:6" ht="18" customHeight="1"/>
    <row r="63" spans="1:6" s="20" customFormat="1" ht="18" customHeight="1">
      <c r="A63" s="21"/>
      <c r="B63" s="21"/>
      <c r="C63" s="21"/>
      <c r="D63" s="21"/>
      <c r="E63" s="21"/>
      <c r="F63" s="21"/>
    </row>
    <row r="64" spans="1:6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</sheetData>
  <mergeCells count="7">
    <mergeCell ref="A2:F2"/>
    <mergeCell ref="A5:A6"/>
    <mergeCell ref="B5:B6"/>
    <mergeCell ref="C5:C6"/>
    <mergeCell ref="D5:D6"/>
    <mergeCell ref="E5:E6"/>
    <mergeCell ref="F5:F6"/>
  </mergeCells>
  <phoneticPr fontId="39" type="noConversion"/>
  <printOptions horizontalCentered="1"/>
  <pageMargins left="0.98402777777777795" right="0.98402777777777795" top="0.59027777777777801" bottom="0.78680555555555598" header="0.118055555555556" footer="0.59027777777777801"/>
  <pageSetup paperSize="9" scale="85" orientation="landscape" useFirstPageNumber="1"/>
  <headerFooter alignWithMargins="0">
    <oddFooter>&amp;C&amp;"方正书宋简体,常规"— &amp;P —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8" sqref="I8"/>
    </sheetView>
  </sheetViews>
  <sheetFormatPr defaultColWidth="9" defaultRowHeight="14.25"/>
  <cols>
    <col min="1" max="1" width="35.875" style="1" customWidth="1"/>
    <col min="2" max="2" width="14.875" style="1" customWidth="1"/>
    <col min="3" max="3" width="36.5" style="1" customWidth="1"/>
    <col min="4" max="4" width="14.875" style="1" customWidth="1"/>
    <col min="5" max="5" width="6.25" style="1" customWidth="1"/>
    <col min="6" max="16384" width="9" style="2"/>
  </cols>
  <sheetData>
    <row r="1" spans="1:5" ht="18" customHeight="1">
      <c r="A1" s="3" t="s">
        <v>1361</v>
      </c>
      <c r="B1" s="4"/>
    </row>
    <row r="2" spans="1:5" ht="39.75" customHeight="1">
      <c r="A2" s="153" t="s">
        <v>1362</v>
      </c>
      <c r="B2" s="153"/>
      <c r="C2" s="153"/>
      <c r="D2" s="153"/>
      <c r="E2" s="5"/>
    </row>
    <row r="3" spans="1:5" ht="16.5" customHeight="1">
      <c r="A3" s="6"/>
      <c r="B3" s="6"/>
      <c r="C3" s="6"/>
      <c r="D3" s="7" t="s">
        <v>2</v>
      </c>
      <c r="E3" s="5"/>
    </row>
    <row r="4" spans="1:5" ht="23.1" customHeight="1">
      <c r="A4" s="154" t="s">
        <v>1363</v>
      </c>
      <c r="B4" s="154"/>
      <c r="C4" s="155" t="s">
        <v>1364</v>
      </c>
      <c r="D4" s="155"/>
      <c r="E4" s="8"/>
    </row>
    <row r="5" spans="1:5" ht="21.95" customHeight="1">
      <c r="A5" s="154" t="s">
        <v>1363</v>
      </c>
      <c r="B5" s="154" t="s">
        <v>54</v>
      </c>
      <c r="C5" s="154" t="s">
        <v>1364</v>
      </c>
      <c r="D5" s="154" t="s">
        <v>54</v>
      </c>
      <c r="E5" s="8"/>
    </row>
    <row r="6" spans="1:5" ht="21.95" customHeight="1">
      <c r="A6" s="154"/>
      <c r="B6" s="154"/>
      <c r="C6" s="154"/>
      <c r="D6" s="154"/>
      <c r="E6" s="9"/>
    </row>
    <row r="7" spans="1:5" ht="22.5" customHeight="1">
      <c r="A7" s="10" t="s">
        <v>1365</v>
      </c>
      <c r="B7" s="11">
        <v>41</v>
      </c>
      <c r="C7" s="12" t="s">
        <v>1366</v>
      </c>
      <c r="D7" s="13"/>
    </row>
    <row r="8" spans="1:5" ht="22.5" customHeight="1">
      <c r="A8" s="10" t="s">
        <v>1367</v>
      </c>
      <c r="B8" s="14">
        <v>297</v>
      </c>
      <c r="C8" s="15" t="s">
        <v>1368</v>
      </c>
      <c r="D8" s="14"/>
    </row>
    <row r="9" spans="1:5" ht="22.5" customHeight="1">
      <c r="A9" s="10" t="s">
        <v>1369</v>
      </c>
      <c r="B9" s="13"/>
      <c r="C9" s="12" t="s">
        <v>1370</v>
      </c>
      <c r="D9" s="13"/>
    </row>
    <row r="10" spans="1:5" ht="22.5" customHeight="1">
      <c r="A10" s="10" t="s">
        <v>1371</v>
      </c>
      <c r="B10" s="14"/>
      <c r="C10" s="12" t="s">
        <v>1372</v>
      </c>
      <c r="D10" s="14"/>
    </row>
    <row r="11" spans="1:5" ht="22.5" customHeight="1">
      <c r="A11" s="10" t="s">
        <v>1373</v>
      </c>
      <c r="B11" s="13"/>
      <c r="C11" s="15" t="s">
        <v>1374</v>
      </c>
      <c r="D11" s="13"/>
    </row>
    <row r="12" spans="1:5" ht="22.5" customHeight="1">
      <c r="A12" s="16" t="s">
        <v>1375</v>
      </c>
      <c r="B12" s="11">
        <f>SUM(B7:B11)</f>
        <v>338</v>
      </c>
      <c r="C12" s="13" t="s">
        <v>1376</v>
      </c>
      <c r="D12" s="13"/>
    </row>
    <row r="13" spans="1:5" ht="22.5" customHeight="1">
      <c r="A13" s="10" t="s">
        <v>1377</v>
      </c>
      <c r="B13" s="14"/>
      <c r="C13" s="12" t="s">
        <v>1378</v>
      </c>
      <c r="D13" s="14"/>
    </row>
    <row r="14" spans="1:5" ht="22.5" customHeight="1">
      <c r="A14" s="10" t="s">
        <v>1339</v>
      </c>
      <c r="B14" s="13"/>
      <c r="C14" s="15" t="s">
        <v>1379</v>
      </c>
      <c r="D14" s="13"/>
    </row>
    <row r="15" spans="1:5" ht="22.5" customHeight="1">
      <c r="A15" s="10"/>
      <c r="B15" s="14"/>
      <c r="C15" s="12" t="s">
        <v>1359</v>
      </c>
      <c r="D15" s="17">
        <v>338</v>
      </c>
    </row>
    <row r="16" spans="1:5" ht="22.5" customHeight="1">
      <c r="A16" s="16" t="s">
        <v>1380</v>
      </c>
      <c r="B16" s="11">
        <f>B12</f>
        <v>338</v>
      </c>
      <c r="C16" s="15" t="s">
        <v>1381</v>
      </c>
      <c r="D16" s="11">
        <f>D15</f>
        <v>338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39" type="noConversion"/>
  <printOptions horizontalCentered="1"/>
  <pageMargins left="0.97916666666666696" right="0.97916666666666696" top="0.78888888888888897" bottom="0.78888888888888897" header="0.50902777777777797" footer="0.58888888888888902"/>
  <pageSetup paperSize="9" firstPageNumber="9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7</vt:i4>
      </vt:variant>
    </vt:vector>
  </HeadingPairs>
  <TitlesOfParts>
    <vt:vector size="13" baseType="lpstr">
      <vt:lpstr>表一</vt:lpstr>
      <vt:lpstr>表二</vt:lpstr>
      <vt:lpstr>表三</vt:lpstr>
      <vt:lpstr>表四</vt:lpstr>
      <vt:lpstr>表五</vt:lpstr>
      <vt:lpstr>表六</vt:lpstr>
      <vt:lpstr>表二!Print_Area</vt:lpstr>
      <vt:lpstr>表六!Print_Area</vt:lpstr>
      <vt:lpstr>表五!Print_Area</vt:lpstr>
      <vt:lpstr>表一!Print_Area</vt:lpstr>
      <vt:lpstr>表三!Print_Titles</vt:lpstr>
      <vt:lpstr>表四!Print_Titles</vt:lpstr>
      <vt:lpstr>表五!Print_Titles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USER-</cp:lastModifiedBy>
  <cp:lastPrinted>2018-01-09T00:45:00Z</cp:lastPrinted>
  <dcterms:created xsi:type="dcterms:W3CDTF">2017-02-08T02:44:00Z</dcterms:created>
  <dcterms:modified xsi:type="dcterms:W3CDTF">2018-03-14T08:33:04Z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